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<sst xmlns="http://schemas.openxmlformats.org/spreadsheetml/2006/main" count="64" uniqueCount="33">
  <si>
    <t>2023年10月份来料加工绩效奖补资金汇总表</t>
  </si>
  <si>
    <t>月份</t>
  </si>
  <si>
    <t>序号</t>
  </si>
  <si>
    <t>乡镇</t>
  </si>
  <si>
    <t>生产件数</t>
  </si>
  <si>
    <t>生产件数合计</t>
  </si>
  <si>
    <t>加工人数</t>
  </si>
  <si>
    <t>计算方式</t>
  </si>
  <si>
    <t>物流费</t>
  </si>
  <si>
    <t>电费</t>
  </si>
  <si>
    <t>车间主任</t>
  </si>
  <si>
    <t>人工奖补</t>
  </si>
  <si>
    <t>吊牌</t>
  </si>
  <si>
    <t>水洗标</t>
  </si>
  <si>
    <t>合计</t>
  </si>
  <si>
    <t>总部负责人/全县总数x0.02元</t>
  </si>
  <si>
    <t>10月</t>
  </si>
  <si>
    <t>全县总件数</t>
  </si>
  <si>
    <t>总部</t>
  </si>
  <si>
    <t>无痕短裤</t>
  </si>
  <si>
    <t>无痕短裤棉款</t>
  </si>
  <si>
    <t>农民工</t>
  </si>
  <si>
    <t>南桥</t>
  </si>
  <si>
    <t>万村</t>
  </si>
  <si>
    <t>草坡</t>
  </si>
  <si>
    <t>中坝</t>
  </si>
  <si>
    <t>水磨</t>
  </si>
  <si>
    <t>映秀镇</t>
  </si>
  <si>
    <t>漩口</t>
  </si>
  <si>
    <t>雁门月里</t>
  </si>
  <si>
    <t>三江</t>
  </si>
  <si>
    <t>特教</t>
  </si>
  <si>
    <t>灞州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</si>
</sst>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7"/>
  <sheetViews>
    <sheetView tabSelected="1" topLeftCell="A7" workbookViewId="0">
      <selection activeCell="V17" sqref="V17"/>
    </sheetView>
  </sheetViews>
  <sheetFormatPr defaultColWidth="9" defaultRowHeight="13.5"/>
  <cols>
    <col min="1" max="1" width="4" customWidth="1"/>
    <col min="2" max="2" width="6.25" customWidth="1"/>
    <col min="3" max="3" width="8.75" customWidth="1"/>
    <col min="4" max="4" width="13.1916666666667" customWidth="1"/>
    <col min="5" max="6" width="7.875" style="6" customWidth="1"/>
    <col min="7" max="7" width="6.10833333333333" customWidth="1"/>
    <col min="8" max="8" width="7.25" customWidth="1"/>
    <col min="9" max="9" width="11.875" customWidth="1"/>
    <col min="10" max="10" width="8.75" customWidth="1"/>
    <col min="11" max="11" width="12.375" customWidth="1"/>
    <col min="12" max="12" width="8.625" customWidth="1"/>
    <col min="13" max="13" width="10.4166666666667" customWidth="1"/>
    <col min="14" max="14" width="9.125" customWidth="1"/>
    <col min="15" max="15" width="10.4166666666667" customWidth="1"/>
    <col min="16" max="16" width="5.96666666666667" customWidth="1"/>
    <col min="17" max="17" width="11.25" customWidth="1"/>
    <col min="18" max="18" width="6.80833333333333" customWidth="1"/>
    <col min="19" max="19" width="13.325" customWidth="1"/>
    <col min="20" max="20" width="11.3833333333333" customWidth="1"/>
    <col min="21" max="21" width="15.5583333333333" customWidth="1"/>
    <col min="23" max="23" width="9.375"/>
  </cols>
  <sheetData>
    <row r="1" ht="42" customHeight="1" spans="1:20">
      <c r="A1" s="7" t="s">
        <v>0</v>
      </c>
      <c r="B1" s="7"/>
      <c r="C1" s="7"/>
      <c r="D1" s="7"/>
      <c r="E1" s="8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ht="46" customHeight="1" spans="1:21">
      <c r="A2" s="9" t="s">
        <v>1</v>
      </c>
      <c r="B2" s="9" t="s">
        <v>2</v>
      </c>
      <c r="C2" s="9" t="s">
        <v>3</v>
      </c>
      <c r="D2" s="9"/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7</v>
      </c>
      <c r="K2" s="9" t="s">
        <v>9</v>
      </c>
      <c r="L2" s="9" t="s">
        <v>7</v>
      </c>
      <c r="M2" s="9" t="s">
        <v>10</v>
      </c>
      <c r="N2" s="9" t="s">
        <v>7</v>
      </c>
      <c r="O2" s="9" t="s">
        <v>11</v>
      </c>
      <c r="P2" s="9" t="s">
        <v>7</v>
      </c>
      <c r="Q2" s="9" t="s">
        <v>12</v>
      </c>
      <c r="R2" s="9" t="s">
        <v>7</v>
      </c>
      <c r="S2" s="9" t="s">
        <v>13</v>
      </c>
      <c r="T2" s="9" t="s">
        <v>14</v>
      </c>
      <c r="U2" s="1"/>
    </row>
    <row r="3" s="1" customFormat="1" ht="24" customHeight="1" spans="1:20">
      <c r="A3" s="9"/>
      <c r="B3" s="10" t="s">
        <v>15</v>
      </c>
      <c r="C3" s="10"/>
      <c r="D3" s="9"/>
      <c r="E3" s="9">
        <v>568615</v>
      </c>
      <c r="F3" s="9"/>
      <c r="G3" s="9"/>
      <c r="H3" s="9"/>
      <c r="I3" s="9"/>
      <c r="J3" s="9"/>
      <c r="K3" s="9"/>
      <c r="L3" s="9">
        <v>0.02</v>
      </c>
      <c r="M3" s="9">
        <f>E3*L3</f>
        <v>11372.3</v>
      </c>
      <c r="N3" s="9"/>
      <c r="O3" s="9"/>
      <c r="P3" s="9"/>
      <c r="Q3" s="9"/>
      <c r="R3" s="9"/>
      <c r="S3" s="9"/>
      <c r="T3" s="14">
        <f>I4+M3+K5+K6+M5+M6+O5+O6+Q7</f>
        <v>136689.44</v>
      </c>
    </row>
    <row r="4" s="2" customFormat="1" ht="21" customHeight="1" spans="1:20">
      <c r="A4" s="11" t="s">
        <v>16</v>
      </c>
      <c r="B4" s="10" t="s">
        <v>17</v>
      </c>
      <c r="C4" s="10"/>
      <c r="D4" s="12"/>
      <c r="E4" s="12"/>
      <c r="F4" s="12"/>
      <c r="G4" s="11"/>
      <c r="H4" s="11">
        <v>0.08</v>
      </c>
      <c r="I4" s="11">
        <f>E3*H4</f>
        <v>45489.2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5"/>
    </row>
    <row r="5" s="3" customFormat="1" ht="19.5" customHeight="1" spans="1:21">
      <c r="A5" s="13"/>
      <c r="B5" s="11">
        <v>1</v>
      </c>
      <c r="C5" s="14" t="s">
        <v>18</v>
      </c>
      <c r="D5" s="11" t="s">
        <v>19</v>
      </c>
      <c r="E5" s="11">
        <v>30985</v>
      </c>
      <c r="F5" s="11">
        <v>86721</v>
      </c>
      <c r="G5" s="14">
        <v>55</v>
      </c>
      <c r="H5" s="11"/>
      <c r="I5" s="11"/>
      <c r="J5" s="11">
        <v>0.1</v>
      </c>
      <c r="K5" s="11">
        <f t="shared" ref="K5:K10" si="0">E5*J5</f>
        <v>3098.5</v>
      </c>
      <c r="L5" s="11">
        <v>0.1</v>
      </c>
      <c r="M5" s="11">
        <f t="shared" ref="M5:M10" si="1">E5*L5</f>
        <v>3098.5</v>
      </c>
      <c r="N5" s="11">
        <v>0.7</v>
      </c>
      <c r="O5" s="11">
        <f t="shared" ref="O5:O10" si="2">E5*N5</f>
        <v>21689.5</v>
      </c>
      <c r="P5" s="11"/>
      <c r="Q5" s="11"/>
      <c r="R5" s="11"/>
      <c r="S5" s="11"/>
      <c r="T5" s="15"/>
      <c r="U5" s="2"/>
    </row>
    <row r="6" s="3" customFormat="1" ht="19.5" customHeight="1" spans="1:21">
      <c r="A6" s="13"/>
      <c r="B6" s="11"/>
      <c r="C6" s="15"/>
      <c r="D6" s="11" t="s">
        <v>20</v>
      </c>
      <c r="E6" s="11">
        <v>55736</v>
      </c>
      <c r="F6" s="11"/>
      <c r="G6" s="15"/>
      <c r="H6" s="11"/>
      <c r="I6" s="11"/>
      <c r="J6" s="11">
        <v>0.1</v>
      </c>
      <c r="K6" s="11">
        <f>J6*E6</f>
        <v>5573.6</v>
      </c>
      <c r="L6" s="11">
        <v>0.1</v>
      </c>
      <c r="M6" s="11">
        <f>L6*E6</f>
        <v>5573.6</v>
      </c>
      <c r="N6" s="11">
        <v>0.72</v>
      </c>
      <c r="O6" s="11">
        <f>N6*E6</f>
        <v>40129.92</v>
      </c>
      <c r="P6" s="11"/>
      <c r="Q6" s="11"/>
      <c r="R6" s="11"/>
      <c r="S6" s="11"/>
      <c r="T6" s="15"/>
      <c r="U6" s="2"/>
    </row>
    <row r="7" s="3" customFormat="1" ht="19.5" customHeight="1" spans="1:21">
      <c r="A7" s="13"/>
      <c r="B7" s="11"/>
      <c r="C7" s="15"/>
      <c r="D7" s="11" t="s">
        <v>12</v>
      </c>
      <c r="E7" s="11">
        <v>33216</v>
      </c>
      <c r="F7" s="11"/>
      <c r="G7" s="15"/>
      <c r="H7" s="11"/>
      <c r="I7" s="11"/>
      <c r="J7" s="11"/>
      <c r="K7" s="11"/>
      <c r="L7" s="11"/>
      <c r="M7" s="11"/>
      <c r="N7" s="11"/>
      <c r="O7" s="11"/>
      <c r="P7" s="11">
        <v>0.02</v>
      </c>
      <c r="Q7" s="11">
        <f>E7*P7</f>
        <v>664.32</v>
      </c>
      <c r="R7" s="11"/>
      <c r="S7" s="11"/>
      <c r="T7" s="15"/>
      <c r="U7" s="2"/>
    </row>
    <row r="8" s="3" customFormat="1" ht="23" customHeight="1" spans="1:21">
      <c r="A8" s="13"/>
      <c r="B8" s="11"/>
      <c r="C8" s="15"/>
      <c r="D8" s="11" t="s">
        <v>13</v>
      </c>
      <c r="E8" s="11"/>
      <c r="F8" s="15"/>
      <c r="G8" s="15"/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v>0.02</v>
      </c>
      <c r="S8" s="11">
        <f>E8*R8</f>
        <v>0</v>
      </c>
      <c r="T8" s="24"/>
      <c r="U8" s="2"/>
    </row>
    <row r="9" s="4" customFormat="1" ht="19.5" customHeight="1" spans="1:21">
      <c r="A9" s="16"/>
      <c r="B9" s="17">
        <v>2</v>
      </c>
      <c r="C9" s="17" t="s">
        <v>21</v>
      </c>
      <c r="D9" s="11" t="s">
        <v>19</v>
      </c>
      <c r="E9" s="18">
        <v>15213</v>
      </c>
      <c r="F9" s="17">
        <f>E9+E10</f>
        <v>36420</v>
      </c>
      <c r="G9" s="17">
        <v>39</v>
      </c>
      <c r="H9" s="18">
        <v>0.01</v>
      </c>
      <c r="I9" s="18">
        <f t="shared" ref="I9:I32" si="3">E9*H9</f>
        <v>152.13</v>
      </c>
      <c r="J9" s="18">
        <v>0.03</v>
      </c>
      <c r="K9" s="18">
        <f t="shared" si="0"/>
        <v>456.39</v>
      </c>
      <c r="L9" s="18">
        <v>0.1</v>
      </c>
      <c r="M9" s="18">
        <f t="shared" si="1"/>
        <v>1521.3</v>
      </c>
      <c r="N9" s="18">
        <v>0.7</v>
      </c>
      <c r="O9" s="18">
        <f t="shared" si="2"/>
        <v>10649.1</v>
      </c>
      <c r="P9" s="18"/>
      <c r="Q9" s="18"/>
      <c r="R9" s="18"/>
      <c r="S9" s="18"/>
      <c r="T9" s="19">
        <f t="shared" ref="T9:T32" si="4">I9+K9+M9+O9</f>
        <v>12778.92</v>
      </c>
      <c r="U9" s="26"/>
    </row>
    <row r="10" s="4" customFormat="1" ht="19.5" customHeight="1" spans="1:21">
      <c r="A10" s="16"/>
      <c r="B10" s="19"/>
      <c r="C10" s="20"/>
      <c r="D10" s="11" t="s">
        <v>20</v>
      </c>
      <c r="E10" s="18">
        <v>21207</v>
      </c>
      <c r="F10" s="19"/>
      <c r="G10" s="19"/>
      <c r="H10" s="18">
        <v>0.01</v>
      </c>
      <c r="I10" s="18">
        <f t="shared" si="3"/>
        <v>212.07</v>
      </c>
      <c r="J10" s="18">
        <v>0.03</v>
      </c>
      <c r="K10" s="18">
        <f t="shared" si="0"/>
        <v>636.21</v>
      </c>
      <c r="L10" s="18">
        <v>0.1</v>
      </c>
      <c r="M10" s="18">
        <f t="shared" si="1"/>
        <v>2120.7</v>
      </c>
      <c r="N10" s="18">
        <v>0.72</v>
      </c>
      <c r="O10" s="18">
        <f t="shared" si="2"/>
        <v>15269.04</v>
      </c>
      <c r="P10" s="18"/>
      <c r="Q10" s="18"/>
      <c r="R10" s="18"/>
      <c r="S10" s="18"/>
      <c r="T10" s="19">
        <f t="shared" si="4"/>
        <v>18238.02</v>
      </c>
      <c r="U10" s="26"/>
    </row>
    <row r="11" s="4" customFormat="1" ht="19.5" customHeight="1" spans="1:21">
      <c r="A11" s="16"/>
      <c r="B11" s="17">
        <v>3</v>
      </c>
      <c r="C11" s="17" t="s">
        <v>22</v>
      </c>
      <c r="D11" s="11" t="s">
        <v>19</v>
      </c>
      <c r="E11" s="18">
        <v>29031</v>
      </c>
      <c r="F11" s="17">
        <f>E11+E12</f>
        <v>60193</v>
      </c>
      <c r="G11" s="17">
        <v>32</v>
      </c>
      <c r="H11" s="18">
        <v>0.01</v>
      </c>
      <c r="I11" s="18">
        <f t="shared" si="3"/>
        <v>290.31</v>
      </c>
      <c r="J11" s="18">
        <v>0.03</v>
      </c>
      <c r="K11" s="18">
        <f t="shared" ref="K11:K32" si="5">E11*J11</f>
        <v>870.93</v>
      </c>
      <c r="L11" s="18">
        <v>0.1</v>
      </c>
      <c r="M11" s="18">
        <f t="shared" ref="M11:M32" si="6">E11*L11</f>
        <v>2903.1</v>
      </c>
      <c r="N11" s="18">
        <v>0.7</v>
      </c>
      <c r="O11" s="18">
        <f t="shared" ref="O11:O32" si="7">E11*N11</f>
        <v>20321.7</v>
      </c>
      <c r="P11" s="18"/>
      <c r="Q11" s="18"/>
      <c r="R11" s="18"/>
      <c r="S11" s="18"/>
      <c r="T11" s="19">
        <f t="shared" si="4"/>
        <v>24386.04</v>
      </c>
      <c r="U11" s="26"/>
    </row>
    <row r="12" s="4" customFormat="1" ht="19.5" customHeight="1" spans="1:21">
      <c r="A12" s="16"/>
      <c r="B12" s="19"/>
      <c r="C12" s="20"/>
      <c r="D12" s="11" t="s">
        <v>20</v>
      </c>
      <c r="E12" s="18">
        <v>31162</v>
      </c>
      <c r="F12" s="20"/>
      <c r="G12" s="20"/>
      <c r="H12" s="18">
        <v>0.01</v>
      </c>
      <c r="I12" s="18">
        <f t="shared" si="3"/>
        <v>311.62</v>
      </c>
      <c r="J12" s="18">
        <v>0.03</v>
      </c>
      <c r="K12" s="18">
        <f t="shared" si="5"/>
        <v>934.86</v>
      </c>
      <c r="L12" s="18">
        <v>0.1</v>
      </c>
      <c r="M12" s="18">
        <f t="shared" si="6"/>
        <v>3116.2</v>
      </c>
      <c r="N12" s="18">
        <v>0.72</v>
      </c>
      <c r="O12" s="18">
        <f t="shared" si="7"/>
        <v>22436.64</v>
      </c>
      <c r="P12" s="18"/>
      <c r="Q12" s="18"/>
      <c r="R12" s="18"/>
      <c r="S12" s="18"/>
      <c r="T12" s="19">
        <f t="shared" si="4"/>
        <v>26799.32</v>
      </c>
      <c r="U12" s="26"/>
    </row>
    <row r="13" s="4" customFormat="1" ht="19" customHeight="1" spans="1:21">
      <c r="A13" s="16"/>
      <c r="B13" s="17">
        <v>4</v>
      </c>
      <c r="C13" s="17" t="s">
        <v>23</v>
      </c>
      <c r="D13" s="11" t="s">
        <v>19</v>
      </c>
      <c r="E13" s="18">
        <v>8882</v>
      </c>
      <c r="F13" s="17">
        <f>E13+E14</f>
        <v>16362</v>
      </c>
      <c r="G13" s="17">
        <v>13</v>
      </c>
      <c r="H13" s="18">
        <v>0.01</v>
      </c>
      <c r="I13" s="18">
        <f t="shared" si="3"/>
        <v>88.82</v>
      </c>
      <c r="J13" s="18">
        <v>0.03</v>
      </c>
      <c r="K13" s="18">
        <f t="shared" si="5"/>
        <v>266.46</v>
      </c>
      <c r="L13" s="18">
        <v>0.1</v>
      </c>
      <c r="M13" s="18">
        <f t="shared" si="6"/>
        <v>888.2</v>
      </c>
      <c r="N13" s="18">
        <v>0.7</v>
      </c>
      <c r="O13" s="18">
        <f t="shared" si="7"/>
        <v>6217.4</v>
      </c>
      <c r="P13" s="18"/>
      <c r="Q13" s="18"/>
      <c r="R13" s="18"/>
      <c r="S13" s="18"/>
      <c r="T13" s="19">
        <f t="shared" si="4"/>
        <v>7460.88</v>
      </c>
      <c r="U13" s="26"/>
    </row>
    <row r="14" s="4" customFormat="1" ht="19" customHeight="1" spans="1:21">
      <c r="A14" s="16"/>
      <c r="B14" s="19"/>
      <c r="C14" s="20"/>
      <c r="D14" s="11" t="s">
        <v>20</v>
      </c>
      <c r="E14" s="18">
        <v>7480</v>
      </c>
      <c r="F14" s="19"/>
      <c r="G14" s="19"/>
      <c r="H14" s="18">
        <v>0.01</v>
      </c>
      <c r="I14" s="18">
        <f t="shared" si="3"/>
        <v>74.8</v>
      </c>
      <c r="J14" s="18">
        <v>0.03</v>
      </c>
      <c r="K14" s="18">
        <f t="shared" si="5"/>
        <v>224.4</v>
      </c>
      <c r="L14" s="18">
        <v>0.1</v>
      </c>
      <c r="M14" s="18">
        <f t="shared" si="6"/>
        <v>748</v>
      </c>
      <c r="N14" s="18">
        <v>0.72</v>
      </c>
      <c r="O14" s="18">
        <f t="shared" si="7"/>
        <v>5385.6</v>
      </c>
      <c r="P14" s="18"/>
      <c r="Q14" s="18"/>
      <c r="R14" s="18"/>
      <c r="S14" s="18"/>
      <c r="T14" s="19">
        <f t="shared" si="4"/>
        <v>6432.8</v>
      </c>
      <c r="U14" s="26"/>
    </row>
    <row r="15" s="4" customFormat="1" ht="19.5" customHeight="1" spans="1:21">
      <c r="A15" s="16"/>
      <c r="B15" s="21">
        <v>5</v>
      </c>
      <c r="C15" s="17" t="s">
        <v>24</v>
      </c>
      <c r="D15" s="11" t="s">
        <v>19</v>
      </c>
      <c r="E15" s="18">
        <v>18384</v>
      </c>
      <c r="F15" s="17">
        <f>E15+E16</f>
        <v>54330</v>
      </c>
      <c r="G15" s="17">
        <v>38</v>
      </c>
      <c r="H15" s="18">
        <v>0.02</v>
      </c>
      <c r="I15" s="18">
        <f t="shared" si="3"/>
        <v>367.68</v>
      </c>
      <c r="J15" s="18">
        <v>0.03</v>
      </c>
      <c r="K15" s="18">
        <f t="shared" si="5"/>
        <v>551.52</v>
      </c>
      <c r="L15" s="18">
        <v>0.1</v>
      </c>
      <c r="M15" s="18">
        <f t="shared" si="6"/>
        <v>1838.4</v>
      </c>
      <c r="N15" s="18">
        <v>0.7</v>
      </c>
      <c r="O15" s="18">
        <f t="shared" si="7"/>
        <v>12868.8</v>
      </c>
      <c r="P15" s="18"/>
      <c r="Q15" s="18"/>
      <c r="R15" s="18"/>
      <c r="S15" s="18"/>
      <c r="T15" s="19">
        <f t="shared" si="4"/>
        <v>15626.4</v>
      </c>
      <c r="U15" s="26"/>
    </row>
    <row r="16" s="4" customFormat="1" ht="25" customHeight="1" spans="1:21">
      <c r="A16" s="16"/>
      <c r="B16" s="22"/>
      <c r="C16" s="20"/>
      <c r="D16" s="11" t="s">
        <v>20</v>
      </c>
      <c r="E16" s="18">
        <v>35946</v>
      </c>
      <c r="F16" s="20"/>
      <c r="G16" s="20"/>
      <c r="H16" s="18">
        <v>0.02</v>
      </c>
      <c r="I16" s="18">
        <f t="shared" si="3"/>
        <v>718.92</v>
      </c>
      <c r="J16" s="18">
        <v>0.03</v>
      </c>
      <c r="K16" s="18">
        <f t="shared" si="5"/>
        <v>1078.38</v>
      </c>
      <c r="L16" s="18">
        <v>0.1</v>
      </c>
      <c r="M16" s="18">
        <f t="shared" si="6"/>
        <v>3594.6</v>
      </c>
      <c r="N16" s="18">
        <v>0.72</v>
      </c>
      <c r="O16" s="18">
        <f t="shared" si="7"/>
        <v>25881.12</v>
      </c>
      <c r="P16" s="18"/>
      <c r="Q16" s="18"/>
      <c r="R16" s="18"/>
      <c r="S16" s="18"/>
      <c r="T16" s="19">
        <f t="shared" si="4"/>
        <v>31273.02</v>
      </c>
      <c r="U16" s="26"/>
    </row>
    <row r="17" s="4" customFormat="1" ht="19.5" customHeight="1" spans="1:21">
      <c r="A17" s="16"/>
      <c r="B17" s="17">
        <v>6</v>
      </c>
      <c r="C17" s="17" t="s">
        <v>25</v>
      </c>
      <c r="D17" s="11" t="s">
        <v>19</v>
      </c>
      <c r="E17" s="18">
        <v>8044</v>
      </c>
      <c r="F17" s="17">
        <f>E17+E18</f>
        <v>23071</v>
      </c>
      <c r="G17" s="17">
        <v>23</v>
      </c>
      <c r="H17" s="18">
        <v>0.01</v>
      </c>
      <c r="I17" s="18">
        <f t="shared" si="3"/>
        <v>80.44</v>
      </c>
      <c r="J17" s="18">
        <v>0.03</v>
      </c>
      <c r="K17" s="18">
        <f t="shared" si="5"/>
        <v>241.32</v>
      </c>
      <c r="L17" s="18">
        <v>0.1</v>
      </c>
      <c r="M17" s="18">
        <f t="shared" si="6"/>
        <v>804.4</v>
      </c>
      <c r="N17" s="18">
        <v>0.7</v>
      </c>
      <c r="O17" s="18">
        <f t="shared" si="7"/>
        <v>5630.8</v>
      </c>
      <c r="P17" s="18"/>
      <c r="Q17" s="18"/>
      <c r="R17" s="18"/>
      <c r="S17" s="18"/>
      <c r="T17" s="19">
        <f t="shared" si="4"/>
        <v>6756.96</v>
      </c>
      <c r="U17" s="26"/>
    </row>
    <row r="18" s="4" customFormat="1" ht="19.5" customHeight="1" spans="1:21">
      <c r="A18" s="16"/>
      <c r="B18" s="19"/>
      <c r="C18" s="20"/>
      <c r="D18" s="11" t="s">
        <v>20</v>
      </c>
      <c r="E18" s="18">
        <v>15027</v>
      </c>
      <c r="F18" s="19"/>
      <c r="G18" s="19"/>
      <c r="H18" s="18">
        <v>0.01</v>
      </c>
      <c r="I18" s="18">
        <f t="shared" si="3"/>
        <v>150.27</v>
      </c>
      <c r="J18" s="18">
        <v>0.03</v>
      </c>
      <c r="K18" s="18">
        <f t="shared" si="5"/>
        <v>450.81</v>
      </c>
      <c r="L18" s="18">
        <v>0.1</v>
      </c>
      <c r="M18" s="18">
        <f t="shared" si="6"/>
        <v>1502.7</v>
      </c>
      <c r="N18" s="18">
        <v>0.72</v>
      </c>
      <c r="O18" s="18">
        <f t="shared" si="7"/>
        <v>10819.44</v>
      </c>
      <c r="P18" s="18"/>
      <c r="Q18" s="18"/>
      <c r="R18" s="18"/>
      <c r="S18" s="18"/>
      <c r="T18" s="19">
        <f t="shared" si="4"/>
        <v>12923.22</v>
      </c>
      <c r="U18" s="26"/>
    </row>
    <row r="19" s="4" customFormat="1" ht="19.5" customHeight="1" spans="1:21">
      <c r="A19" s="16"/>
      <c r="B19" s="20">
        <v>7</v>
      </c>
      <c r="C19" s="17" t="s">
        <v>26</v>
      </c>
      <c r="D19" s="11" t="s">
        <v>19</v>
      </c>
      <c r="E19" s="18">
        <v>20324</v>
      </c>
      <c r="F19" s="17">
        <f>E19+E20</f>
        <v>38633</v>
      </c>
      <c r="G19" s="17">
        <v>35</v>
      </c>
      <c r="H19" s="18">
        <v>0.04</v>
      </c>
      <c r="I19" s="18">
        <f t="shared" si="3"/>
        <v>812.96</v>
      </c>
      <c r="J19" s="18">
        <v>0.03</v>
      </c>
      <c r="K19" s="18">
        <f t="shared" si="5"/>
        <v>609.72</v>
      </c>
      <c r="L19" s="18">
        <v>0.1</v>
      </c>
      <c r="M19" s="18">
        <f t="shared" si="6"/>
        <v>2032.4</v>
      </c>
      <c r="N19" s="18">
        <v>0.7</v>
      </c>
      <c r="O19" s="18">
        <f t="shared" si="7"/>
        <v>14226.8</v>
      </c>
      <c r="P19" s="18"/>
      <c r="Q19" s="18"/>
      <c r="R19" s="18"/>
      <c r="S19" s="18"/>
      <c r="T19" s="19">
        <f t="shared" si="4"/>
        <v>17681.88</v>
      </c>
      <c r="U19" s="26"/>
    </row>
    <row r="20" s="4" customFormat="1" ht="19.5" customHeight="1" spans="1:21">
      <c r="A20" s="16"/>
      <c r="B20" s="19"/>
      <c r="C20" s="20"/>
      <c r="D20" s="11" t="s">
        <v>20</v>
      </c>
      <c r="E20" s="18">
        <v>18309</v>
      </c>
      <c r="F20" s="20"/>
      <c r="G20" s="20"/>
      <c r="H20" s="18">
        <v>0.04</v>
      </c>
      <c r="I20" s="18">
        <f t="shared" si="3"/>
        <v>732.36</v>
      </c>
      <c r="J20" s="18">
        <v>0.03</v>
      </c>
      <c r="K20" s="18">
        <f t="shared" si="5"/>
        <v>549.27</v>
      </c>
      <c r="L20" s="18">
        <v>0.1</v>
      </c>
      <c r="M20" s="18">
        <f t="shared" si="6"/>
        <v>1830.9</v>
      </c>
      <c r="N20" s="18">
        <v>0.72</v>
      </c>
      <c r="O20" s="18">
        <f t="shared" si="7"/>
        <v>13182.48</v>
      </c>
      <c r="P20" s="18"/>
      <c r="Q20" s="18"/>
      <c r="R20" s="18"/>
      <c r="S20" s="18"/>
      <c r="T20" s="19">
        <f t="shared" si="4"/>
        <v>16295.01</v>
      </c>
      <c r="U20" s="26"/>
    </row>
    <row r="21" s="4" customFormat="1" ht="19.5" customHeight="1" spans="1:21">
      <c r="A21" s="16"/>
      <c r="B21" s="17">
        <v>8</v>
      </c>
      <c r="C21" s="17" t="s">
        <v>27</v>
      </c>
      <c r="D21" s="11" t="s">
        <v>19</v>
      </c>
      <c r="E21" s="18">
        <v>10533</v>
      </c>
      <c r="F21" s="17">
        <f>E21+E22</f>
        <v>28367</v>
      </c>
      <c r="G21" s="17">
        <v>24</v>
      </c>
      <c r="H21" s="18">
        <v>0.03</v>
      </c>
      <c r="I21" s="18">
        <f t="shared" si="3"/>
        <v>315.99</v>
      </c>
      <c r="J21" s="18">
        <v>0.03</v>
      </c>
      <c r="K21" s="18">
        <f t="shared" si="5"/>
        <v>315.99</v>
      </c>
      <c r="L21" s="18">
        <v>0.1</v>
      </c>
      <c r="M21" s="18">
        <f t="shared" si="6"/>
        <v>1053.3</v>
      </c>
      <c r="N21" s="18">
        <v>0.7</v>
      </c>
      <c r="O21" s="18">
        <f t="shared" si="7"/>
        <v>7373.1</v>
      </c>
      <c r="P21" s="18"/>
      <c r="Q21" s="18"/>
      <c r="R21" s="18"/>
      <c r="S21" s="18"/>
      <c r="T21" s="19">
        <f t="shared" si="4"/>
        <v>9058.38</v>
      </c>
      <c r="U21" s="26"/>
    </row>
    <row r="22" s="4" customFormat="1" ht="19.5" customHeight="1" spans="1:21">
      <c r="A22" s="16"/>
      <c r="B22" s="19"/>
      <c r="C22" s="20"/>
      <c r="D22" s="11" t="s">
        <v>20</v>
      </c>
      <c r="E22" s="18">
        <v>17834</v>
      </c>
      <c r="F22" s="19"/>
      <c r="G22" s="19"/>
      <c r="H22" s="18">
        <v>0.03</v>
      </c>
      <c r="I22" s="18">
        <f t="shared" si="3"/>
        <v>535.02</v>
      </c>
      <c r="J22" s="18">
        <v>0.03</v>
      </c>
      <c r="K22" s="18">
        <f t="shared" si="5"/>
        <v>535.02</v>
      </c>
      <c r="L22" s="18">
        <v>0.1</v>
      </c>
      <c r="M22" s="18">
        <f t="shared" si="6"/>
        <v>1783.4</v>
      </c>
      <c r="N22" s="18">
        <v>0.72</v>
      </c>
      <c r="O22" s="18">
        <f t="shared" si="7"/>
        <v>12840.48</v>
      </c>
      <c r="P22" s="18"/>
      <c r="Q22" s="18"/>
      <c r="R22" s="18"/>
      <c r="S22" s="18"/>
      <c r="T22" s="19">
        <f t="shared" si="4"/>
        <v>15693.92</v>
      </c>
      <c r="U22" s="26"/>
    </row>
    <row r="23" s="4" customFormat="1" ht="19.5" customHeight="1" spans="1:21">
      <c r="A23" s="16"/>
      <c r="B23" s="20">
        <v>9</v>
      </c>
      <c r="C23" s="17" t="s">
        <v>28</v>
      </c>
      <c r="D23" s="11" t="s">
        <v>19</v>
      </c>
      <c r="E23" s="18">
        <v>69011</v>
      </c>
      <c r="F23" s="17">
        <f>E23+E24</f>
        <v>105550</v>
      </c>
      <c r="G23" s="17">
        <v>55</v>
      </c>
      <c r="H23" s="18">
        <v>0.03</v>
      </c>
      <c r="I23" s="18">
        <f t="shared" si="3"/>
        <v>2070.33</v>
      </c>
      <c r="J23" s="18">
        <v>0.03</v>
      </c>
      <c r="K23" s="18">
        <f t="shared" si="5"/>
        <v>2070.33</v>
      </c>
      <c r="L23" s="18">
        <v>0.1</v>
      </c>
      <c r="M23" s="18">
        <f t="shared" si="6"/>
        <v>6901.1</v>
      </c>
      <c r="N23" s="18">
        <v>0.7</v>
      </c>
      <c r="O23" s="18">
        <f t="shared" si="7"/>
        <v>48307.7</v>
      </c>
      <c r="P23" s="18"/>
      <c r="Q23" s="18"/>
      <c r="R23" s="18"/>
      <c r="S23" s="18"/>
      <c r="T23" s="19">
        <f t="shared" si="4"/>
        <v>59349.46</v>
      </c>
      <c r="U23" s="26"/>
    </row>
    <row r="24" s="4" customFormat="1" ht="19.5" customHeight="1" spans="1:21">
      <c r="A24" s="16"/>
      <c r="B24" s="19"/>
      <c r="C24" s="20"/>
      <c r="D24" s="11" t="s">
        <v>20</v>
      </c>
      <c r="E24" s="18">
        <v>36539</v>
      </c>
      <c r="F24" s="20"/>
      <c r="G24" s="20"/>
      <c r="H24" s="18">
        <v>0.03</v>
      </c>
      <c r="I24" s="18">
        <f t="shared" si="3"/>
        <v>1096.17</v>
      </c>
      <c r="J24" s="18">
        <v>0.03</v>
      </c>
      <c r="K24" s="18">
        <f t="shared" si="5"/>
        <v>1096.17</v>
      </c>
      <c r="L24" s="18">
        <v>0.1</v>
      </c>
      <c r="M24" s="18">
        <f t="shared" si="6"/>
        <v>3653.9</v>
      </c>
      <c r="N24" s="18">
        <v>0.72</v>
      </c>
      <c r="O24" s="18">
        <f t="shared" si="7"/>
        <v>26308.08</v>
      </c>
      <c r="P24" s="18"/>
      <c r="Q24" s="18"/>
      <c r="R24" s="18"/>
      <c r="S24" s="18"/>
      <c r="T24" s="19">
        <f t="shared" si="4"/>
        <v>32154.32</v>
      </c>
      <c r="U24" s="26"/>
    </row>
    <row r="25" s="4" customFormat="1" ht="19.5" customHeight="1" spans="1:21">
      <c r="A25" s="16"/>
      <c r="B25" s="17">
        <v>10</v>
      </c>
      <c r="C25" s="17" t="s">
        <v>29</v>
      </c>
      <c r="D25" s="11" t="s">
        <v>19</v>
      </c>
      <c r="E25" s="18">
        <v>24644</v>
      </c>
      <c r="F25" s="17">
        <f>E25+E26</f>
        <v>49042</v>
      </c>
      <c r="G25" s="17">
        <v>40</v>
      </c>
      <c r="H25" s="18">
        <v>0.01</v>
      </c>
      <c r="I25" s="18">
        <f t="shared" si="3"/>
        <v>246.44</v>
      </c>
      <c r="J25" s="18">
        <v>0.03</v>
      </c>
      <c r="K25" s="18">
        <f t="shared" si="5"/>
        <v>739.32</v>
      </c>
      <c r="L25" s="18">
        <v>0.1</v>
      </c>
      <c r="M25" s="18">
        <f t="shared" si="6"/>
        <v>2464.4</v>
      </c>
      <c r="N25" s="18">
        <v>0.7</v>
      </c>
      <c r="O25" s="18">
        <f t="shared" si="7"/>
        <v>17250.8</v>
      </c>
      <c r="P25" s="18"/>
      <c r="Q25" s="18"/>
      <c r="R25" s="18"/>
      <c r="S25" s="18"/>
      <c r="T25" s="19">
        <f t="shared" si="4"/>
        <v>20700.96</v>
      </c>
      <c r="U25" s="26"/>
    </row>
    <row r="26" s="4" customFormat="1" ht="19.5" customHeight="1" spans="1:21">
      <c r="A26" s="16"/>
      <c r="B26" s="19"/>
      <c r="C26" s="20"/>
      <c r="D26" s="11" t="s">
        <v>20</v>
      </c>
      <c r="E26" s="18">
        <v>24398</v>
      </c>
      <c r="F26" s="19"/>
      <c r="G26" s="19"/>
      <c r="H26" s="18">
        <v>0.01</v>
      </c>
      <c r="I26" s="18">
        <f t="shared" si="3"/>
        <v>243.98</v>
      </c>
      <c r="J26" s="18">
        <v>0.03</v>
      </c>
      <c r="K26" s="18">
        <f t="shared" si="5"/>
        <v>731.94</v>
      </c>
      <c r="L26" s="18">
        <v>0.1</v>
      </c>
      <c r="M26" s="18">
        <f t="shared" si="6"/>
        <v>2439.8</v>
      </c>
      <c r="N26" s="18">
        <v>0.72</v>
      </c>
      <c r="O26" s="18">
        <f t="shared" si="7"/>
        <v>17566.56</v>
      </c>
      <c r="P26" s="18"/>
      <c r="Q26" s="18"/>
      <c r="R26" s="18"/>
      <c r="S26" s="18"/>
      <c r="T26" s="19">
        <f t="shared" si="4"/>
        <v>20982.28</v>
      </c>
      <c r="U26" s="26"/>
    </row>
    <row r="27" s="3" customFormat="1" ht="19.5" customHeight="1" spans="1:21">
      <c r="A27" s="23"/>
      <c r="B27" s="15">
        <v>11</v>
      </c>
      <c r="C27" s="14" t="s">
        <v>30</v>
      </c>
      <c r="D27" s="11" t="s">
        <v>19</v>
      </c>
      <c r="E27" s="11">
        <v>4281</v>
      </c>
      <c r="F27" s="14">
        <f>E27+E28</f>
        <v>15885</v>
      </c>
      <c r="G27" s="14">
        <v>20</v>
      </c>
      <c r="H27" s="11">
        <v>0.04</v>
      </c>
      <c r="I27" s="11">
        <f t="shared" si="3"/>
        <v>171.24</v>
      </c>
      <c r="J27" s="11">
        <v>0.03</v>
      </c>
      <c r="K27" s="11">
        <f t="shared" si="5"/>
        <v>128.43</v>
      </c>
      <c r="L27" s="11">
        <v>0.08</v>
      </c>
      <c r="M27" s="11">
        <f t="shared" si="6"/>
        <v>342.48</v>
      </c>
      <c r="N27" s="11">
        <v>0.7</v>
      </c>
      <c r="O27" s="11">
        <f t="shared" si="7"/>
        <v>2996.7</v>
      </c>
      <c r="P27" s="11"/>
      <c r="Q27" s="11"/>
      <c r="R27" s="11"/>
      <c r="S27" s="11"/>
      <c r="T27" s="24">
        <f t="shared" si="4"/>
        <v>3638.85</v>
      </c>
      <c r="U27" s="2"/>
    </row>
    <row r="28" s="3" customFormat="1" ht="17" customHeight="1" spans="1:21">
      <c r="A28" s="23"/>
      <c r="B28" s="24"/>
      <c r="C28" s="15"/>
      <c r="D28" s="11" t="s">
        <v>20</v>
      </c>
      <c r="E28" s="11">
        <v>11604</v>
      </c>
      <c r="F28" s="15"/>
      <c r="G28" s="15"/>
      <c r="H28" s="11">
        <v>0.04</v>
      </c>
      <c r="I28" s="11">
        <f t="shared" si="3"/>
        <v>464.16</v>
      </c>
      <c r="J28" s="11">
        <v>0.03</v>
      </c>
      <c r="K28" s="11">
        <f t="shared" si="5"/>
        <v>348.12</v>
      </c>
      <c r="L28" s="11">
        <v>0.08</v>
      </c>
      <c r="M28" s="11">
        <f t="shared" si="6"/>
        <v>928.32</v>
      </c>
      <c r="N28" s="11">
        <v>0.72</v>
      </c>
      <c r="O28" s="11">
        <f t="shared" si="7"/>
        <v>8354.88</v>
      </c>
      <c r="P28" s="11"/>
      <c r="Q28" s="11"/>
      <c r="R28" s="11"/>
      <c r="S28" s="11"/>
      <c r="T28" s="24">
        <f t="shared" si="4"/>
        <v>10095.48</v>
      </c>
      <c r="U28" s="2"/>
    </row>
    <row r="29" s="3" customFormat="1" ht="19.5" customHeight="1" spans="1:21">
      <c r="A29" s="23"/>
      <c r="B29" s="17">
        <v>12</v>
      </c>
      <c r="C29" s="14" t="s">
        <v>31</v>
      </c>
      <c r="D29" s="11" t="s">
        <v>19</v>
      </c>
      <c r="E29" s="11">
        <v>7228</v>
      </c>
      <c r="F29" s="17">
        <f>E29+E30</f>
        <v>8694</v>
      </c>
      <c r="G29" s="17">
        <v>4</v>
      </c>
      <c r="H29" s="18">
        <v>0.01</v>
      </c>
      <c r="I29" s="18">
        <f t="shared" si="3"/>
        <v>72.28</v>
      </c>
      <c r="J29" s="18">
        <v>0.03</v>
      </c>
      <c r="K29" s="18">
        <f t="shared" si="5"/>
        <v>216.84</v>
      </c>
      <c r="L29" s="18">
        <v>0.1</v>
      </c>
      <c r="M29" s="18">
        <f t="shared" si="6"/>
        <v>722.8</v>
      </c>
      <c r="N29" s="18">
        <v>0.7</v>
      </c>
      <c r="O29" s="18">
        <f t="shared" si="7"/>
        <v>5059.6</v>
      </c>
      <c r="P29" s="11"/>
      <c r="Q29" s="11"/>
      <c r="R29" s="11"/>
      <c r="S29" s="11"/>
      <c r="T29" s="19">
        <f t="shared" si="4"/>
        <v>6071.52</v>
      </c>
      <c r="U29" s="2"/>
    </row>
    <row r="30" s="3" customFormat="1" ht="19.5" customHeight="1" spans="1:21">
      <c r="A30" s="23"/>
      <c r="B30" s="19"/>
      <c r="C30" s="24"/>
      <c r="D30" s="11" t="s">
        <v>20</v>
      </c>
      <c r="E30" s="11">
        <v>1466</v>
      </c>
      <c r="F30" s="19"/>
      <c r="G30" s="19"/>
      <c r="H30" s="18">
        <v>0.01</v>
      </c>
      <c r="I30" s="18">
        <f t="shared" si="3"/>
        <v>14.66</v>
      </c>
      <c r="J30" s="18">
        <v>0.03</v>
      </c>
      <c r="K30" s="18">
        <f t="shared" si="5"/>
        <v>43.98</v>
      </c>
      <c r="L30" s="18">
        <v>0.1</v>
      </c>
      <c r="M30" s="18">
        <f t="shared" si="6"/>
        <v>146.6</v>
      </c>
      <c r="N30" s="18">
        <v>0.72</v>
      </c>
      <c r="O30" s="18">
        <f t="shared" si="7"/>
        <v>1055.52</v>
      </c>
      <c r="P30" s="11"/>
      <c r="Q30" s="11"/>
      <c r="R30" s="11"/>
      <c r="S30" s="11"/>
      <c r="T30" s="19">
        <f t="shared" si="4"/>
        <v>1260.76</v>
      </c>
      <c r="U30" s="2"/>
    </row>
    <row r="31" s="3" customFormat="1" ht="19.5" customHeight="1" spans="1:21">
      <c r="A31" s="23"/>
      <c r="B31" s="20">
        <v>13</v>
      </c>
      <c r="C31" s="14" t="s">
        <v>32</v>
      </c>
      <c r="D31" s="11" t="s">
        <v>19</v>
      </c>
      <c r="E31" s="11">
        <v>20964</v>
      </c>
      <c r="F31" s="17">
        <f>E31+E32</f>
        <v>45347</v>
      </c>
      <c r="G31" s="17">
        <v>27</v>
      </c>
      <c r="H31" s="18">
        <v>0.02</v>
      </c>
      <c r="I31" s="18">
        <f t="shared" si="3"/>
        <v>419.28</v>
      </c>
      <c r="J31" s="18">
        <v>0.03</v>
      </c>
      <c r="K31" s="18">
        <f t="shared" si="5"/>
        <v>628.92</v>
      </c>
      <c r="L31" s="18">
        <v>0.1</v>
      </c>
      <c r="M31" s="18">
        <f t="shared" si="6"/>
        <v>2096.4</v>
      </c>
      <c r="N31" s="18">
        <v>0.7</v>
      </c>
      <c r="O31" s="18">
        <f t="shared" si="7"/>
        <v>14674.8</v>
      </c>
      <c r="P31" s="11"/>
      <c r="Q31" s="11"/>
      <c r="R31" s="11"/>
      <c r="S31" s="11"/>
      <c r="T31" s="19">
        <f t="shared" si="4"/>
        <v>17819.4</v>
      </c>
      <c r="U31" s="2"/>
    </row>
    <row r="32" s="3" customFormat="1" ht="21" customHeight="1" spans="1:21">
      <c r="A32" s="23"/>
      <c r="B32" s="19"/>
      <c r="C32" s="24"/>
      <c r="D32" s="11" t="s">
        <v>20</v>
      </c>
      <c r="E32" s="11">
        <v>24383</v>
      </c>
      <c r="F32" s="20"/>
      <c r="G32" s="20"/>
      <c r="H32" s="18">
        <v>0.02</v>
      </c>
      <c r="I32" s="18">
        <f t="shared" si="3"/>
        <v>487.66</v>
      </c>
      <c r="J32" s="18">
        <v>0.03</v>
      </c>
      <c r="K32" s="18">
        <f t="shared" si="5"/>
        <v>731.49</v>
      </c>
      <c r="L32" s="18">
        <v>0.1</v>
      </c>
      <c r="M32" s="18">
        <f t="shared" si="6"/>
        <v>2438.3</v>
      </c>
      <c r="N32" s="18">
        <v>0.72</v>
      </c>
      <c r="O32" s="18">
        <f t="shared" si="7"/>
        <v>17555.76</v>
      </c>
      <c r="P32" s="11"/>
      <c r="Q32" s="11"/>
      <c r="R32" s="11"/>
      <c r="S32" s="11"/>
      <c r="T32" s="19">
        <f t="shared" si="4"/>
        <v>21213.21</v>
      </c>
      <c r="U32" s="2"/>
    </row>
    <row r="33" s="5" customFormat="1" ht="34" customHeight="1" spans="1:21">
      <c r="A33" s="11"/>
      <c r="B33" s="18"/>
      <c r="C33" s="11"/>
      <c r="D33" s="11"/>
      <c r="E33" s="11"/>
      <c r="F33" s="25"/>
      <c r="G33" s="25">
        <f>SUM(G5:G32)</f>
        <v>405</v>
      </c>
      <c r="H33" s="11"/>
      <c r="I33" s="11">
        <f>SUM(I3:I32)</f>
        <v>55618.79</v>
      </c>
      <c r="J33" s="11"/>
      <c r="K33" s="11">
        <f>SUM(K3:K32)</f>
        <v>23128.92</v>
      </c>
      <c r="L33" s="11"/>
      <c r="M33" s="11">
        <f>SUM(M3:M32)</f>
        <v>67916.1</v>
      </c>
      <c r="N33" s="11"/>
      <c r="O33" s="11">
        <f>SUM(O3:O32)</f>
        <v>404052.32</v>
      </c>
      <c r="P33" s="11"/>
      <c r="Q33" s="11">
        <f>SUM(Q4:Q31)</f>
        <v>664.32</v>
      </c>
      <c r="R33" s="11"/>
      <c r="S33" s="11">
        <f>SUM(S8:S31)</f>
        <v>0</v>
      </c>
      <c r="T33" s="11">
        <f>SUM(T3:T32)</f>
        <v>551380.45</v>
      </c>
      <c r="U33" s="2"/>
    </row>
    <row r="34" spans="2:2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6" spans="17:17">
      <c r="Q36" s="27"/>
    </row>
    <row r="37" spans="17:17">
      <c r="Q37" s="27"/>
    </row>
  </sheetData>
  <mergeCells count="57">
    <mergeCell ref="A1:T1"/>
    <mergeCell ref="B3:C3"/>
    <mergeCell ref="B4:C4"/>
    <mergeCell ref="A4:A33"/>
    <mergeCell ref="B5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C5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F5:F6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G5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T3:T8"/>
  </mergeCells>
  <pageMargins left="0.751388888888889" right="0.751388888888889" top="1" bottom="1" header="0.5" footer="0.5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辜勇</cp:lastModifiedBy>
  <dcterms:created xsi:type="dcterms:W3CDTF">2021-03-01T06:33:00Z</dcterms:created>
  <dcterms:modified xsi:type="dcterms:W3CDTF">2024-04-10T06:56:28Z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7D8B58A6BF8F4207902435F560D9B3D5</vt:lpwstr>
  </property>
  <property fmtid="{D5CDD505-2E9C-101B-9397-08002B2CF9AE}" pid="4" name="KSOReadingLayout">
    <vt:bool>true</vt:bool>
  </property>
</Properties>
</file>