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<sst xmlns="http://schemas.openxmlformats.org/spreadsheetml/2006/main" count="62" uniqueCount="31">
  <si>
    <t>2023年12月份来料加工绩效奖补资金汇总表</t>
  </si>
  <si>
    <t>月份</t>
  </si>
  <si>
    <t>序号</t>
  </si>
  <si>
    <t>乡镇</t>
  </si>
  <si>
    <t>生产件数</t>
  </si>
  <si>
    <t>加工人数</t>
  </si>
  <si>
    <t>计算方式</t>
  </si>
  <si>
    <t>物流费</t>
  </si>
  <si>
    <t>电费</t>
  </si>
  <si>
    <t>车间主任</t>
  </si>
  <si>
    <t>人工奖补</t>
  </si>
  <si>
    <t>吊牌</t>
  </si>
  <si>
    <t>夹卡吊牌</t>
  </si>
  <si>
    <t>合计</t>
  </si>
  <si>
    <t>总部负责人/全县总数x0.02元</t>
  </si>
  <si>
    <t>12月</t>
  </si>
  <si>
    <t>全县总件数</t>
  </si>
  <si>
    <t>总部</t>
  </si>
  <si>
    <t>无痕短裤</t>
  </si>
  <si>
    <t>农民工</t>
  </si>
  <si>
    <t>南桥</t>
  </si>
  <si>
    <t>万村</t>
  </si>
  <si>
    <t>草坡</t>
  </si>
  <si>
    <t>中坝</t>
  </si>
  <si>
    <t>水磨</t>
  </si>
  <si>
    <t>映秀镇</t>
  </si>
  <si>
    <t>漩口</t>
  </si>
  <si>
    <t>雁门月里</t>
  </si>
  <si>
    <t>三江</t>
  </si>
  <si>
    <t>特教</t>
  </si>
  <si>
    <t>灞州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</si>
</sst>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0"/>
      <name val="宋体"/>
      <charset val="134"/>
      <scheme val="minor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9" applyNumberFormat="0" applyAlignment="0" applyProtection="0">
      <alignment vertical="center"/>
    </xf>
    <xf numFmtId="0" fontId="13" fillId="5" borderId="10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6" borderId="11" applyNumberFormat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Fill="1">
      <alignment vertical="center"/>
    </xf>
    <xf numFmtId="0" fontId="1" fillId="2" borderId="0" xfId="0" applyFont="1" applyFill="1">
      <alignment vertical="center"/>
    </xf>
    <xf numFmtId="0" fontId="2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36"/>
  <sheetViews>
    <sheetView tabSelected="1" zoomScale="90" zoomScaleNormal="90" workbookViewId="0">
      <selection activeCell="W6" sqref="W6"/>
    </sheetView>
  </sheetViews>
  <sheetFormatPr defaultColWidth="9" defaultRowHeight="13.5"/>
  <cols>
    <col min="1" max="1" width="4" style="1" customWidth="1"/>
    <col min="2" max="2" width="6.25" style="1" customWidth="1"/>
    <col min="3" max="3" width="8.75" style="1" customWidth="1"/>
    <col min="4" max="4" width="10.55" style="1" customWidth="1"/>
    <col min="5" max="5" width="7.875" style="1" customWidth="1"/>
    <col min="6" max="6" width="6.10833333333333" style="1" customWidth="1"/>
    <col min="7" max="7" width="7.25" style="1" customWidth="1"/>
    <col min="8" max="8" width="11.875" style="1" customWidth="1"/>
    <col min="9" max="9" width="8.75" style="1" customWidth="1"/>
    <col min="10" max="10" width="12.375" style="1" customWidth="1"/>
    <col min="11" max="11" width="8.625" style="1" customWidth="1"/>
    <col min="12" max="12" width="10.4166666666667" style="1" customWidth="1"/>
    <col min="13" max="13" width="9.125" style="1" customWidth="1"/>
    <col min="14" max="14" width="10.4166666666667" style="1" customWidth="1"/>
    <col min="15" max="15" width="5.96666666666667" style="1" customWidth="1"/>
    <col min="16" max="16" width="11.25" style="1" customWidth="1"/>
    <col min="17" max="17" width="6.80833333333333" style="1" customWidth="1"/>
    <col min="18" max="18" width="11.6666666666667" style="1" customWidth="1"/>
    <col min="19" max="19" width="14.4416666666667" style="1" customWidth="1"/>
    <col min="20" max="20" width="10.375" style="1"/>
    <col min="21" max="21" width="9" style="1"/>
    <col min="22" max="22" width="9.375" style="1"/>
    <col min="23" max="16384" width="9" style="1"/>
  </cols>
  <sheetData>
    <row r="1" ht="42" customHeight="1" spans="1:19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</row>
    <row r="2" ht="42" customHeight="1" spans="1:19">
      <c r="A2" s="5" t="s">
        <v>1</v>
      </c>
      <c r="B2" s="5" t="s">
        <v>2</v>
      </c>
      <c r="C2" s="5" t="s">
        <v>3</v>
      </c>
      <c r="D2" s="5"/>
      <c r="E2" s="5" t="s">
        <v>4</v>
      </c>
      <c r="F2" s="5" t="s">
        <v>5</v>
      </c>
      <c r="G2" s="5" t="s">
        <v>6</v>
      </c>
      <c r="H2" s="5" t="s">
        <v>7</v>
      </c>
      <c r="I2" s="5" t="s">
        <v>6</v>
      </c>
      <c r="J2" s="5" t="s">
        <v>8</v>
      </c>
      <c r="K2" s="5" t="s">
        <v>6</v>
      </c>
      <c r="L2" s="5" t="s">
        <v>9</v>
      </c>
      <c r="M2" s="5" t="s">
        <v>6</v>
      </c>
      <c r="N2" s="5" t="s">
        <v>10</v>
      </c>
      <c r="O2" s="5" t="s">
        <v>6</v>
      </c>
      <c r="P2" s="5" t="s">
        <v>11</v>
      </c>
      <c r="Q2" s="5" t="s">
        <v>6</v>
      </c>
      <c r="R2" s="5" t="s">
        <v>12</v>
      </c>
      <c r="S2" s="5" t="s">
        <v>13</v>
      </c>
    </row>
    <row r="3" s="1" customFormat="1" ht="24" customHeight="1" spans="1:19">
      <c r="A3" s="5"/>
      <c r="B3" s="6" t="s">
        <v>14</v>
      </c>
      <c r="C3" s="6"/>
      <c r="D3" s="5"/>
      <c r="E3" s="5">
        <v>717447</v>
      </c>
      <c r="F3" s="5"/>
      <c r="G3" s="5"/>
      <c r="H3" s="5"/>
      <c r="I3" s="5"/>
      <c r="J3" s="5"/>
      <c r="K3" s="5">
        <v>0.02</v>
      </c>
      <c r="L3" s="5">
        <f>E3*K3</f>
        <v>14348.94</v>
      </c>
      <c r="M3" s="5"/>
      <c r="N3" s="5"/>
      <c r="O3" s="5"/>
      <c r="P3" s="5"/>
      <c r="Q3" s="5"/>
      <c r="R3" s="5"/>
      <c r="S3" s="10">
        <f>H4+J5+N5+P6+R7+L5+L3</f>
        <v>183319.29</v>
      </c>
    </row>
    <row r="4" s="2" customFormat="1" ht="21" customHeight="1" spans="1:19">
      <c r="A4" s="7" t="s">
        <v>15</v>
      </c>
      <c r="B4" s="6" t="s">
        <v>16</v>
      </c>
      <c r="C4" s="6"/>
      <c r="D4" s="8"/>
      <c r="E4" s="8"/>
      <c r="F4" s="7"/>
      <c r="G4" s="7">
        <v>0.08</v>
      </c>
      <c r="H4" s="7">
        <f>E3*G4</f>
        <v>57395.76</v>
      </c>
      <c r="I4" s="7"/>
      <c r="J4" s="7"/>
      <c r="K4" s="7"/>
      <c r="L4" s="7"/>
      <c r="M4" s="7"/>
      <c r="N4" s="7"/>
      <c r="O4" s="7"/>
      <c r="P4" s="7"/>
      <c r="Q4" s="7"/>
      <c r="R4" s="7"/>
      <c r="S4" s="11"/>
    </row>
    <row r="5" s="2" customFormat="1" ht="19.5" customHeight="1" spans="1:19">
      <c r="A5" s="9"/>
      <c r="B5" s="7">
        <v>1</v>
      </c>
      <c r="C5" s="10" t="s">
        <v>17</v>
      </c>
      <c r="D5" s="7" t="s">
        <v>18</v>
      </c>
      <c r="E5" s="7">
        <v>122141</v>
      </c>
      <c r="F5" s="10">
        <v>62</v>
      </c>
      <c r="G5" s="7"/>
      <c r="H5" s="7"/>
      <c r="I5" s="7">
        <v>0.1</v>
      </c>
      <c r="J5" s="7">
        <f>E5*I5</f>
        <v>12214.1</v>
      </c>
      <c r="K5" s="7">
        <v>0.1</v>
      </c>
      <c r="L5" s="7">
        <f>E5*K5</f>
        <v>12214.1</v>
      </c>
      <c r="M5" s="7">
        <v>0.7</v>
      </c>
      <c r="N5" s="7">
        <f>E5*M5</f>
        <v>85498.7</v>
      </c>
      <c r="O5" s="7"/>
      <c r="P5" s="7"/>
      <c r="Q5" s="7"/>
      <c r="R5" s="7"/>
      <c r="S5" s="11"/>
    </row>
    <row r="6" s="2" customFormat="1" ht="19.5" customHeight="1" spans="1:19">
      <c r="A6" s="9"/>
      <c r="B6" s="7"/>
      <c r="C6" s="11"/>
      <c r="D6" s="7" t="s">
        <v>11</v>
      </c>
      <c r="E6" s="7"/>
      <c r="F6" s="11"/>
      <c r="G6" s="7"/>
      <c r="H6" s="7"/>
      <c r="I6" s="7"/>
      <c r="J6" s="7"/>
      <c r="K6" s="7"/>
      <c r="L6" s="7"/>
      <c r="M6" s="7"/>
      <c r="N6" s="7"/>
      <c r="O6" s="7">
        <v>0.02</v>
      </c>
      <c r="P6" s="7">
        <f>E6*O6</f>
        <v>0</v>
      </c>
      <c r="Q6" s="7"/>
      <c r="R6" s="7"/>
      <c r="S6" s="11"/>
    </row>
    <row r="7" s="2" customFormat="1" ht="19.5" customHeight="1" spans="1:19">
      <c r="A7" s="9"/>
      <c r="B7" s="7"/>
      <c r="C7" s="11"/>
      <c r="D7" s="7" t="s">
        <v>12</v>
      </c>
      <c r="E7" s="7">
        <v>54923</v>
      </c>
      <c r="F7" s="11"/>
      <c r="G7" s="7"/>
      <c r="H7" s="7"/>
      <c r="I7" s="7"/>
      <c r="J7" s="7"/>
      <c r="K7" s="7"/>
      <c r="L7" s="7"/>
      <c r="M7" s="7"/>
      <c r="N7" s="7"/>
      <c r="O7" s="7"/>
      <c r="P7" s="7"/>
      <c r="Q7" s="7">
        <v>0.03</v>
      </c>
      <c r="R7" s="7">
        <f>E7*Q7</f>
        <v>1647.69</v>
      </c>
      <c r="S7" s="18"/>
    </row>
    <row r="8" s="3" customFormat="1" ht="19.5" customHeight="1" spans="1:19">
      <c r="A8" s="12"/>
      <c r="B8" s="12">
        <v>2</v>
      </c>
      <c r="C8" s="12" t="s">
        <v>19</v>
      </c>
      <c r="D8" s="12" t="s">
        <v>18</v>
      </c>
      <c r="E8" s="12">
        <v>40099</v>
      </c>
      <c r="F8" s="13">
        <v>35</v>
      </c>
      <c r="G8" s="12">
        <v>0.01</v>
      </c>
      <c r="H8" s="12">
        <f>E8*G8</f>
        <v>400.99</v>
      </c>
      <c r="I8" s="12">
        <v>0.03</v>
      </c>
      <c r="J8" s="12">
        <f>E8*I8</f>
        <v>1202.97</v>
      </c>
      <c r="K8" s="12">
        <v>0.1</v>
      </c>
      <c r="L8" s="12">
        <f>E8*K8</f>
        <v>4009.9</v>
      </c>
      <c r="M8" s="12">
        <v>0.7</v>
      </c>
      <c r="N8" s="12">
        <f>E8*M8</f>
        <v>28069.3</v>
      </c>
      <c r="O8" s="12"/>
      <c r="P8" s="12"/>
      <c r="Q8" s="7"/>
      <c r="R8" s="12"/>
      <c r="S8" s="15">
        <f>H8+J8+L8+N8+R9</f>
        <v>33683.16</v>
      </c>
    </row>
    <row r="9" s="3" customFormat="1" ht="19.5" customHeight="1" spans="1:19">
      <c r="A9" s="12"/>
      <c r="B9" s="14"/>
      <c r="C9" s="12"/>
      <c r="D9" s="7" t="s">
        <v>12</v>
      </c>
      <c r="E9" s="12"/>
      <c r="F9" s="14"/>
      <c r="G9" s="12"/>
      <c r="H9" s="12"/>
      <c r="I9" s="12"/>
      <c r="J9" s="12"/>
      <c r="K9" s="12"/>
      <c r="L9" s="12"/>
      <c r="M9" s="12"/>
      <c r="N9" s="12"/>
      <c r="O9" s="12"/>
      <c r="P9" s="12"/>
      <c r="Q9" s="7">
        <v>0.03</v>
      </c>
      <c r="R9" s="12">
        <f>E9*Q9</f>
        <v>0</v>
      </c>
      <c r="S9" s="14"/>
    </row>
    <row r="10" s="3" customFormat="1" ht="19.5" customHeight="1" spans="1:19">
      <c r="A10" s="12"/>
      <c r="B10" s="14">
        <v>3</v>
      </c>
      <c r="C10" s="15" t="s">
        <v>20</v>
      </c>
      <c r="D10" s="12" t="s">
        <v>18</v>
      </c>
      <c r="E10" s="12">
        <v>66827</v>
      </c>
      <c r="F10" s="13">
        <v>47</v>
      </c>
      <c r="G10" s="12">
        <v>0.01</v>
      </c>
      <c r="H10" s="12">
        <f>E10*G10</f>
        <v>668.27</v>
      </c>
      <c r="I10" s="12">
        <v>0.03</v>
      </c>
      <c r="J10" s="12">
        <f>E10*I10</f>
        <v>2004.81</v>
      </c>
      <c r="K10" s="12">
        <v>0.1</v>
      </c>
      <c r="L10" s="12">
        <f>E10*K10</f>
        <v>6682.7</v>
      </c>
      <c r="M10" s="12">
        <v>0.7</v>
      </c>
      <c r="N10" s="12">
        <f>E10*M10</f>
        <v>46778.9</v>
      </c>
      <c r="O10" s="12"/>
      <c r="P10" s="12"/>
      <c r="Q10" s="7"/>
      <c r="R10" s="12">
        <f t="shared" ref="R10:R31" si="0">E10*Q10</f>
        <v>0</v>
      </c>
      <c r="S10" s="15">
        <f>H10+J10+L10+N10+R11</f>
        <v>56610.21</v>
      </c>
    </row>
    <row r="11" s="3" customFormat="1" ht="19.5" customHeight="1" spans="1:19">
      <c r="A11" s="12"/>
      <c r="B11" s="14"/>
      <c r="C11" s="15"/>
      <c r="D11" s="7" t="s">
        <v>12</v>
      </c>
      <c r="E11" s="12">
        <v>15851</v>
      </c>
      <c r="F11" s="15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7">
        <v>0.03</v>
      </c>
      <c r="R11" s="12">
        <f t="shared" si="0"/>
        <v>475.53</v>
      </c>
      <c r="S11" s="14"/>
    </row>
    <row r="12" s="3" customFormat="1" ht="19.5" customHeight="1" spans="1:19">
      <c r="A12" s="12"/>
      <c r="B12" s="12">
        <v>4</v>
      </c>
      <c r="C12" s="13" t="s">
        <v>21</v>
      </c>
      <c r="D12" s="12" t="s">
        <v>18</v>
      </c>
      <c r="E12" s="12">
        <v>38990</v>
      </c>
      <c r="F12" s="13">
        <v>23</v>
      </c>
      <c r="G12" s="12">
        <v>0.01</v>
      </c>
      <c r="H12" s="12">
        <f>E12*G12</f>
        <v>389.9</v>
      </c>
      <c r="I12" s="12">
        <v>0.03</v>
      </c>
      <c r="J12" s="12">
        <f>E12*I12</f>
        <v>1169.7</v>
      </c>
      <c r="K12" s="12">
        <v>0.1</v>
      </c>
      <c r="L12" s="12">
        <f>E12*K12</f>
        <v>3899</v>
      </c>
      <c r="M12" s="12">
        <v>0.7</v>
      </c>
      <c r="N12" s="12">
        <f>E12*M12</f>
        <v>27293</v>
      </c>
      <c r="O12" s="12"/>
      <c r="P12" s="12"/>
      <c r="Q12" s="7"/>
      <c r="R12" s="12">
        <f t="shared" si="0"/>
        <v>0</v>
      </c>
      <c r="S12" s="15">
        <f>H12+J12+L12+N12+R13</f>
        <v>32982.24</v>
      </c>
    </row>
    <row r="13" s="3" customFormat="1" ht="19.5" customHeight="1" spans="1:19">
      <c r="A13" s="12"/>
      <c r="B13" s="14"/>
      <c r="C13" s="15"/>
      <c r="D13" s="7" t="s">
        <v>12</v>
      </c>
      <c r="E13" s="12">
        <v>7688</v>
      </c>
      <c r="F13" s="15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7">
        <v>0.03</v>
      </c>
      <c r="R13" s="12">
        <f t="shared" si="0"/>
        <v>230.64</v>
      </c>
      <c r="S13" s="14"/>
    </row>
    <row r="14" s="3" customFormat="1" ht="30" customHeight="1" spans="1:19">
      <c r="A14" s="12"/>
      <c r="B14" s="14">
        <v>5</v>
      </c>
      <c r="C14" s="13" t="s">
        <v>22</v>
      </c>
      <c r="D14" s="12" t="s">
        <v>18</v>
      </c>
      <c r="E14" s="12">
        <v>50144</v>
      </c>
      <c r="F14" s="13">
        <v>34</v>
      </c>
      <c r="G14" s="12">
        <v>0.02</v>
      </c>
      <c r="H14" s="12">
        <f>E14*G14</f>
        <v>1002.88</v>
      </c>
      <c r="I14" s="12">
        <v>0.03</v>
      </c>
      <c r="J14" s="12">
        <f>E14*I14</f>
        <v>1504.32</v>
      </c>
      <c r="K14" s="12">
        <v>0.1</v>
      </c>
      <c r="L14" s="12">
        <f>E14*K14</f>
        <v>5014.4</v>
      </c>
      <c r="M14" s="12">
        <v>0.7</v>
      </c>
      <c r="N14" s="12">
        <f>E14*M14</f>
        <v>35100.8</v>
      </c>
      <c r="O14" s="12"/>
      <c r="P14" s="12"/>
      <c r="Q14" s="7"/>
      <c r="R14" s="12">
        <f t="shared" si="0"/>
        <v>0</v>
      </c>
      <c r="S14" s="15">
        <f>H14+J14+L14+N14+R15</f>
        <v>42622.4</v>
      </c>
    </row>
    <row r="15" s="3" customFormat="1" ht="19.5" customHeight="1" spans="1:19">
      <c r="A15" s="12"/>
      <c r="B15" s="14"/>
      <c r="C15" s="15"/>
      <c r="D15" s="7" t="s">
        <v>12</v>
      </c>
      <c r="E15" s="12"/>
      <c r="F15" s="15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7">
        <v>0.03</v>
      </c>
      <c r="R15" s="12">
        <f t="shared" si="0"/>
        <v>0</v>
      </c>
      <c r="S15" s="14"/>
    </row>
    <row r="16" s="3" customFormat="1" ht="19.5" customHeight="1" spans="1:19">
      <c r="A16" s="12"/>
      <c r="B16" s="12">
        <v>6</v>
      </c>
      <c r="C16" s="13" t="s">
        <v>23</v>
      </c>
      <c r="D16" s="12" t="s">
        <v>18</v>
      </c>
      <c r="E16" s="12">
        <v>29157</v>
      </c>
      <c r="F16" s="13">
        <v>23</v>
      </c>
      <c r="G16" s="12">
        <v>0.01</v>
      </c>
      <c r="H16" s="12">
        <f>E16*G16</f>
        <v>291.57</v>
      </c>
      <c r="I16" s="12">
        <v>0.03</v>
      </c>
      <c r="J16" s="12">
        <f>E16*I16</f>
        <v>874.71</v>
      </c>
      <c r="K16" s="12">
        <v>0.1</v>
      </c>
      <c r="L16" s="12">
        <f>E16*K16</f>
        <v>2915.7</v>
      </c>
      <c r="M16" s="12">
        <v>0.7</v>
      </c>
      <c r="N16" s="12">
        <f>E16*M16</f>
        <v>20409.9</v>
      </c>
      <c r="O16" s="12"/>
      <c r="P16" s="12"/>
      <c r="Q16" s="7"/>
      <c r="R16" s="12">
        <f t="shared" si="0"/>
        <v>0</v>
      </c>
      <c r="S16" s="15">
        <f>H16+J16+L16+N16+R17</f>
        <v>24491.88</v>
      </c>
    </row>
    <row r="17" s="3" customFormat="1" ht="19.5" customHeight="1" spans="1:19">
      <c r="A17" s="12"/>
      <c r="B17" s="14"/>
      <c r="C17" s="15"/>
      <c r="D17" s="7" t="s">
        <v>12</v>
      </c>
      <c r="E17" s="12"/>
      <c r="F17" s="15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7">
        <v>0.03</v>
      </c>
      <c r="R17" s="12">
        <f t="shared" si="0"/>
        <v>0</v>
      </c>
      <c r="S17" s="14"/>
    </row>
    <row r="18" s="3" customFormat="1" ht="19.5" customHeight="1" spans="1:19">
      <c r="A18" s="12"/>
      <c r="B18" s="14">
        <v>7</v>
      </c>
      <c r="C18" s="13" t="s">
        <v>24</v>
      </c>
      <c r="D18" s="12" t="s">
        <v>18</v>
      </c>
      <c r="E18" s="12">
        <v>38284</v>
      </c>
      <c r="F18" s="13">
        <v>29</v>
      </c>
      <c r="G18" s="12">
        <v>0.04</v>
      </c>
      <c r="H18" s="12">
        <f>E18*G18</f>
        <v>1531.36</v>
      </c>
      <c r="I18" s="12">
        <v>0.03</v>
      </c>
      <c r="J18" s="12">
        <f>E18*I18</f>
        <v>1148.52</v>
      </c>
      <c r="K18" s="12">
        <v>0.1</v>
      </c>
      <c r="L18" s="12">
        <f>E18*K18</f>
        <v>3828.4</v>
      </c>
      <c r="M18" s="12">
        <v>0.7</v>
      </c>
      <c r="N18" s="12">
        <f>E18*M18</f>
        <v>26798.8</v>
      </c>
      <c r="O18" s="12"/>
      <c r="P18" s="12"/>
      <c r="Q18" s="7"/>
      <c r="R18" s="12">
        <f t="shared" si="0"/>
        <v>0</v>
      </c>
      <c r="S18" s="15">
        <f>H18+J18+L18+N18+R19</f>
        <v>34004.67</v>
      </c>
    </row>
    <row r="19" s="3" customFormat="1" ht="19.5" customHeight="1" spans="1:19">
      <c r="A19" s="12"/>
      <c r="B19" s="14"/>
      <c r="C19" s="15"/>
      <c r="D19" s="7" t="s">
        <v>12</v>
      </c>
      <c r="E19" s="12">
        <v>23253</v>
      </c>
      <c r="F19" s="15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7">
        <v>0.03</v>
      </c>
      <c r="R19" s="12">
        <f t="shared" si="0"/>
        <v>697.59</v>
      </c>
      <c r="S19" s="14"/>
    </row>
    <row r="20" s="3" customFormat="1" ht="19.5" customHeight="1" spans="1:19">
      <c r="A20" s="12"/>
      <c r="B20" s="12">
        <v>8</v>
      </c>
      <c r="C20" s="16" t="s">
        <v>25</v>
      </c>
      <c r="D20" s="12" t="s">
        <v>18</v>
      </c>
      <c r="E20" s="12">
        <v>68570</v>
      </c>
      <c r="F20" s="13">
        <v>26</v>
      </c>
      <c r="G20" s="12">
        <v>0.03</v>
      </c>
      <c r="H20" s="12">
        <f>E20*G20</f>
        <v>2057.1</v>
      </c>
      <c r="I20" s="12">
        <v>0.03</v>
      </c>
      <c r="J20" s="12">
        <f>E20*I20</f>
        <v>2057.1</v>
      </c>
      <c r="K20" s="12">
        <v>0.1</v>
      </c>
      <c r="L20" s="12">
        <f>E20*K20</f>
        <v>6857</v>
      </c>
      <c r="M20" s="12">
        <v>0.7</v>
      </c>
      <c r="N20" s="12">
        <f>E20*M20</f>
        <v>47999</v>
      </c>
      <c r="O20" s="12"/>
      <c r="P20" s="12"/>
      <c r="Q20" s="7"/>
      <c r="R20" s="12">
        <f t="shared" si="0"/>
        <v>0</v>
      </c>
      <c r="S20" s="15">
        <f>H20+J20+L20+N20+R21</f>
        <v>60148.27</v>
      </c>
    </row>
    <row r="21" s="3" customFormat="1" ht="19.5" customHeight="1" spans="1:19">
      <c r="A21" s="12"/>
      <c r="B21" s="14"/>
      <c r="C21" s="17"/>
      <c r="D21" s="7" t="s">
        <v>12</v>
      </c>
      <c r="E21" s="12">
        <v>39269</v>
      </c>
      <c r="F21" s="15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7">
        <v>0.03</v>
      </c>
      <c r="R21" s="12">
        <f t="shared" si="0"/>
        <v>1178.07</v>
      </c>
      <c r="S21" s="14"/>
    </row>
    <row r="22" s="3" customFormat="1" ht="19.5" customHeight="1" spans="1:19">
      <c r="A22" s="12"/>
      <c r="B22" s="14">
        <v>9</v>
      </c>
      <c r="C22" s="13" t="s">
        <v>26</v>
      </c>
      <c r="D22" s="12" t="s">
        <v>18</v>
      </c>
      <c r="E22" s="12">
        <v>81911</v>
      </c>
      <c r="F22" s="13">
        <v>57</v>
      </c>
      <c r="G22" s="12">
        <v>0.03</v>
      </c>
      <c r="H22" s="12">
        <f>E22*G22</f>
        <v>2457.33</v>
      </c>
      <c r="I22" s="12">
        <v>0.03</v>
      </c>
      <c r="J22" s="12">
        <f>E22*I22</f>
        <v>2457.33</v>
      </c>
      <c r="K22" s="12">
        <v>0.1</v>
      </c>
      <c r="L22" s="12">
        <f>E22*K22</f>
        <v>8191.1</v>
      </c>
      <c r="M22" s="12">
        <v>0.7</v>
      </c>
      <c r="N22" s="12">
        <f>E22*M22</f>
        <v>57337.7</v>
      </c>
      <c r="O22" s="12"/>
      <c r="P22" s="12"/>
      <c r="Q22" s="7"/>
      <c r="R22" s="12">
        <f t="shared" si="0"/>
        <v>0</v>
      </c>
      <c r="S22" s="15">
        <f>H22+J22+L22+N22+R23</f>
        <v>70443.46</v>
      </c>
    </row>
    <row r="23" s="3" customFormat="1" ht="19.5" customHeight="1" spans="1:19">
      <c r="A23" s="12"/>
      <c r="B23" s="14"/>
      <c r="C23" s="15"/>
      <c r="D23" s="7" t="s">
        <v>12</v>
      </c>
      <c r="E23" s="12"/>
      <c r="F23" s="15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7">
        <v>0.03</v>
      </c>
      <c r="R23" s="12">
        <f t="shared" si="0"/>
        <v>0</v>
      </c>
      <c r="S23" s="14"/>
    </row>
    <row r="24" s="3" customFormat="1" ht="19.5" customHeight="1" spans="1:19">
      <c r="A24" s="12"/>
      <c r="B24" s="12">
        <v>10</v>
      </c>
      <c r="C24" s="13" t="s">
        <v>27</v>
      </c>
      <c r="D24" s="12" t="s">
        <v>18</v>
      </c>
      <c r="E24" s="12">
        <v>57315</v>
      </c>
      <c r="F24" s="13">
        <v>47</v>
      </c>
      <c r="G24" s="12">
        <v>0.01</v>
      </c>
      <c r="H24" s="12">
        <f>E24*G24</f>
        <v>573.15</v>
      </c>
      <c r="I24" s="12">
        <v>0.03</v>
      </c>
      <c r="J24" s="12">
        <f>E24*I24</f>
        <v>1719.45</v>
      </c>
      <c r="K24" s="12">
        <v>0.1</v>
      </c>
      <c r="L24" s="12">
        <f>E24*K24</f>
        <v>5731.5</v>
      </c>
      <c r="M24" s="12">
        <v>0.7</v>
      </c>
      <c r="N24" s="12">
        <f>E24*M24</f>
        <v>40120.5</v>
      </c>
      <c r="O24" s="12"/>
      <c r="P24" s="12"/>
      <c r="Q24" s="7"/>
      <c r="R24" s="12">
        <f t="shared" si="0"/>
        <v>0</v>
      </c>
      <c r="S24" s="15">
        <f>H24+J24+L24+N24+R25</f>
        <v>48144.6</v>
      </c>
    </row>
    <row r="25" s="3" customFormat="1" ht="19.5" customHeight="1" spans="1:19">
      <c r="A25" s="12"/>
      <c r="B25" s="14"/>
      <c r="C25" s="15"/>
      <c r="D25" s="7" t="s">
        <v>12</v>
      </c>
      <c r="E25" s="12"/>
      <c r="F25" s="15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7">
        <v>0.03</v>
      </c>
      <c r="R25" s="12">
        <f t="shared" si="0"/>
        <v>0</v>
      </c>
      <c r="S25" s="14"/>
    </row>
    <row r="26" s="3" customFormat="1" ht="19.5" customHeight="1" spans="1:19">
      <c r="A26" s="12"/>
      <c r="B26" s="14">
        <v>11</v>
      </c>
      <c r="C26" s="13" t="s">
        <v>28</v>
      </c>
      <c r="D26" s="12" t="s">
        <v>18</v>
      </c>
      <c r="E26" s="12">
        <v>23902</v>
      </c>
      <c r="F26" s="13">
        <v>17</v>
      </c>
      <c r="G26" s="12">
        <v>0.04</v>
      </c>
      <c r="H26" s="12">
        <f>E26*G26</f>
        <v>956.08</v>
      </c>
      <c r="I26" s="12">
        <v>0.03</v>
      </c>
      <c r="J26" s="12">
        <f>E26*I26</f>
        <v>717.06</v>
      </c>
      <c r="K26" s="12">
        <v>0.07</v>
      </c>
      <c r="L26" s="12">
        <f>E26*K26</f>
        <v>1673.14</v>
      </c>
      <c r="M26" s="12">
        <v>0.7</v>
      </c>
      <c r="N26" s="12">
        <f>E26*M26</f>
        <v>16731.4</v>
      </c>
      <c r="O26" s="12"/>
      <c r="P26" s="12"/>
      <c r="Q26" s="7"/>
      <c r="R26" s="12">
        <f t="shared" si="0"/>
        <v>0</v>
      </c>
      <c r="S26" s="15">
        <f>H26+J26+L26+N26+R27</f>
        <v>20314.35</v>
      </c>
    </row>
    <row r="27" s="2" customFormat="1" ht="19.5" customHeight="1" spans="1:19">
      <c r="A27" s="7"/>
      <c r="B27" s="14"/>
      <c r="C27" s="15"/>
      <c r="D27" s="7" t="s">
        <v>12</v>
      </c>
      <c r="E27" s="7">
        <v>7889</v>
      </c>
      <c r="F27" s="15"/>
      <c r="G27" s="7"/>
      <c r="H27" s="7"/>
      <c r="I27" s="7"/>
      <c r="J27" s="7"/>
      <c r="K27" s="7"/>
      <c r="L27" s="7"/>
      <c r="M27" s="7"/>
      <c r="N27" s="7"/>
      <c r="O27" s="7"/>
      <c r="P27" s="7"/>
      <c r="Q27" s="7">
        <v>0.03</v>
      </c>
      <c r="R27" s="12">
        <f t="shared" si="0"/>
        <v>236.67</v>
      </c>
      <c r="S27" s="14"/>
    </row>
    <row r="28" s="2" customFormat="1" ht="19.5" customHeight="1" spans="1:19">
      <c r="A28" s="7"/>
      <c r="B28" s="12">
        <v>12</v>
      </c>
      <c r="C28" s="10" t="s">
        <v>29</v>
      </c>
      <c r="D28" s="7" t="s">
        <v>18</v>
      </c>
      <c r="E28" s="7">
        <v>4015</v>
      </c>
      <c r="F28" s="10">
        <v>4</v>
      </c>
      <c r="G28" s="7">
        <v>0.01</v>
      </c>
      <c r="H28" s="7">
        <f>E28*G28</f>
        <v>40.15</v>
      </c>
      <c r="I28" s="7">
        <v>0.03</v>
      </c>
      <c r="J28" s="7">
        <f>E28*I28</f>
        <v>120.45</v>
      </c>
      <c r="K28" s="7">
        <v>0.1</v>
      </c>
      <c r="L28" s="7">
        <f>E28*K28</f>
        <v>401.5</v>
      </c>
      <c r="M28" s="7">
        <v>0.7</v>
      </c>
      <c r="N28" s="7">
        <f>E28*M28</f>
        <v>2810.5</v>
      </c>
      <c r="O28" s="7"/>
      <c r="P28" s="7"/>
      <c r="Q28" s="7"/>
      <c r="R28" s="12">
        <f t="shared" si="0"/>
        <v>0</v>
      </c>
      <c r="S28" s="15">
        <f>H28+J28+L28+N28+R29</f>
        <v>3372.6</v>
      </c>
    </row>
    <row r="29" s="2" customFormat="1" ht="19.5" customHeight="1" spans="1:19">
      <c r="A29" s="7"/>
      <c r="B29" s="14"/>
      <c r="C29" s="18"/>
      <c r="D29" s="7" t="s">
        <v>12</v>
      </c>
      <c r="E29" s="7"/>
      <c r="F29" s="18"/>
      <c r="G29" s="7"/>
      <c r="H29" s="7"/>
      <c r="I29" s="7"/>
      <c r="J29" s="7"/>
      <c r="K29" s="7"/>
      <c r="L29" s="7"/>
      <c r="M29" s="7"/>
      <c r="N29" s="7"/>
      <c r="O29" s="7"/>
      <c r="P29" s="7"/>
      <c r="Q29" s="7">
        <v>0.03</v>
      </c>
      <c r="R29" s="12">
        <f t="shared" si="0"/>
        <v>0</v>
      </c>
      <c r="S29" s="14"/>
    </row>
    <row r="30" s="2" customFormat="1" ht="19.5" customHeight="1" spans="1:19">
      <c r="A30" s="7"/>
      <c r="B30" s="14">
        <v>13</v>
      </c>
      <c r="C30" s="10" t="s">
        <v>30</v>
      </c>
      <c r="D30" s="7" t="s">
        <v>18</v>
      </c>
      <c r="E30" s="7">
        <v>96092</v>
      </c>
      <c r="F30" s="10">
        <v>50</v>
      </c>
      <c r="G30" s="7">
        <v>0.02</v>
      </c>
      <c r="H30" s="7">
        <f>E30*G30</f>
        <v>1921.84</v>
      </c>
      <c r="I30" s="7">
        <v>0.03</v>
      </c>
      <c r="J30" s="7">
        <f>E30*I30</f>
        <v>2882.76</v>
      </c>
      <c r="K30" s="7">
        <v>0.1</v>
      </c>
      <c r="L30" s="7">
        <f>E30*K30</f>
        <v>9609.2</v>
      </c>
      <c r="M30" s="7">
        <v>0.7</v>
      </c>
      <c r="N30" s="7">
        <f>E30*M30</f>
        <v>67264.4</v>
      </c>
      <c r="O30" s="7"/>
      <c r="P30" s="7"/>
      <c r="Q30" s="7"/>
      <c r="R30" s="12">
        <f t="shared" si="0"/>
        <v>0</v>
      </c>
      <c r="S30" s="15">
        <f>H30+J30+L30+N30+R31</f>
        <v>82863.29</v>
      </c>
    </row>
    <row r="31" s="2" customFormat="1" ht="20" customHeight="1" spans="1:19">
      <c r="A31" s="7"/>
      <c r="B31" s="14"/>
      <c r="C31" s="18"/>
      <c r="D31" s="7" t="s">
        <v>12</v>
      </c>
      <c r="E31" s="7">
        <v>39503</v>
      </c>
      <c r="F31" s="18"/>
      <c r="G31" s="7"/>
      <c r="H31" s="7"/>
      <c r="I31" s="7"/>
      <c r="J31" s="7"/>
      <c r="K31" s="7"/>
      <c r="L31" s="7"/>
      <c r="M31" s="7"/>
      <c r="N31" s="7"/>
      <c r="O31" s="7"/>
      <c r="P31" s="7"/>
      <c r="Q31" s="7">
        <v>0.03</v>
      </c>
      <c r="R31" s="12">
        <f t="shared" si="0"/>
        <v>1185.09</v>
      </c>
      <c r="S31" s="14"/>
    </row>
    <row r="32" s="2" customFormat="1" ht="34" customHeight="1" spans="1:19">
      <c r="A32" s="7"/>
      <c r="B32" s="12"/>
      <c r="C32" s="7"/>
      <c r="D32" s="7"/>
      <c r="E32" s="7"/>
      <c r="F32" s="7"/>
      <c r="G32" s="7"/>
      <c r="H32" s="7">
        <f>SUM(H3:H30)</f>
        <v>69686.38</v>
      </c>
      <c r="I32" s="7"/>
      <c r="J32" s="7">
        <f>SUM(J3:J30)</f>
        <v>30073.28</v>
      </c>
      <c r="K32" s="7"/>
      <c r="L32" s="7">
        <f>SUM(L3:L30)</f>
        <v>85376.58</v>
      </c>
      <c r="M32" s="7"/>
      <c r="N32" s="7">
        <f>SUM(N3:N30)</f>
        <v>502212.9</v>
      </c>
      <c r="O32" s="7"/>
      <c r="P32" s="7">
        <f>SUM(P4:P30)</f>
        <v>0</v>
      </c>
      <c r="Q32" s="7"/>
      <c r="R32" s="7">
        <f>SUM(R7:R31)</f>
        <v>5651.28</v>
      </c>
      <c r="S32" s="7">
        <f>SUM(S3:S30)</f>
        <v>693000.42</v>
      </c>
    </row>
    <row r="35" spans="16:16">
      <c r="P35" s="19"/>
    </row>
    <row r="36" spans="16:16">
      <c r="P36" s="19"/>
    </row>
  </sheetData>
  <mergeCells count="44">
    <mergeCell ref="A1:S1"/>
    <mergeCell ref="B3:C3"/>
    <mergeCell ref="B4:C4"/>
    <mergeCell ref="A4:A32"/>
    <mergeCell ref="B5:B7"/>
    <mergeCell ref="C5:C7"/>
    <mergeCell ref="C8:C9"/>
    <mergeCell ref="C10:C11"/>
    <mergeCell ref="C12:C13"/>
    <mergeCell ref="C14:C15"/>
    <mergeCell ref="C16:C17"/>
    <mergeCell ref="C18:C19"/>
    <mergeCell ref="C20:C21"/>
    <mergeCell ref="C22:C23"/>
    <mergeCell ref="C24:C25"/>
    <mergeCell ref="C26:C27"/>
    <mergeCell ref="C28:C29"/>
    <mergeCell ref="C30:C31"/>
    <mergeCell ref="F5:F7"/>
    <mergeCell ref="F8:F9"/>
    <mergeCell ref="F10:F11"/>
    <mergeCell ref="F12:F13"/>
    <mergeCell ref="F14:F15"/>
    <mergeCell ref="F16:F17"/>
    <mergeCell ref="F18:F19"/>
    <mergeCell ref="F20:F21"/>
    <mergeCell ref="F22:F23"/>
    <mergeCell ref="F24:F25"/>
    <mergeCell ref="F26:F27"/>
    <mergeCell ref="F28:F29"/>
    <mergeCell ref="F30:F31"/>
    <mergeCell ref="S3:S7"/>
    <mergeCell ref="S8:S9"/>
    <mergeCell ref="S10:S11"/>
    <mergeCell ref="S12:S13"/>
    <mergeCell ref="S14:S15"/>
    <mergeCell ref="S16:S17"/>
    <mergeCell ref="S18:S19"/>
    <mergeCell ref="S20:S21"/>
    <mergeCell ref="S22:S23"/>
    <mergeCell ref="S24:S25"/>
    <mergeCell ref="S26:S27"/>
    <mergeCell ref="S28:S29"/>
    <mergeCell ref="S30:S31"/>
  </mergeCells>
  <pageMargins left="0.751388888888889" right="0.751388888888889" top="1" bottom="1" header="0.5" footer="0.5"/>
  <pageSetup paperSize="9" scale="64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辜勇</cp:lastModifiedBy>
  <dcterms:created xsi:type="dcterms:W3CDTF">2021-03-01T06:33:00Z</dcterms:created>
  <dcterms:modified xsi:type="dcterms:W3CDTF">2024-04-12T03:39:41Z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7D8B58A6BF8F4207902435F560D9B3D5</vt:lpwstr>
  </property>
  <property fmtid="{D5CDD505-2E9C-101B-9397-08002B2CF9AE}" pid="4" name="KSOReadingLayout">
    <vt:bool>true</vt:bool>
  </property>
</Properties>
</file>