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<sst xmlns="http://schemas.openxmlformats.org/spreadsheetml/2006/main" count="51" uniqueCount="31">
  <si>
    <t>2022年8月份来料加工绩效奖补资金汇总表</t>
  </si>
  <si>
    <t>月份</t>
  </si>
  <si>
    <t>序号</t>
  </si>
  <si>
    <t>乡镇</t>
  </si>
  <si>
    <t>生产件数</t>
  </si>
  <si>
    <t>加工人数</t>
  </si>
  <si>
    <t>计算方式</t>
  </si>
  <si>
    <t>物流费</t>
  </si>
  <si>
    <t>电费</t>
  </si>
  <si>
    <t>车间主任</t>
  </si>
  <si>
    <t>人工奖补</t>
  </si>
  <si>
    <t>吊牌</t>
  </si>
  <si>
    <t>水洗标</t>
  </si>
  <si>
    <t>合计</t>
  </si>
  <si>
    <t>总部负责人/全县总数x0.02元</t>
  </si>
  <si>
    <t>8月</t>
  </si>
  <si>
    <t>全县总件数</t>
  </si>
  <si>
    <t>总部</t>
  </si>
  <si>
    <t>无痕短裤</t>
  </si>
  <si>
    <t>农民工</t>
  </si>
  <si>
    <t>南桥</t>
  </si>
  <si>
    <t>万村</t>
  </si>
  <si>
    <t>官寨</t>
  </si>
  <si>
    <t>中坝</t>
  </si>
  <si>
    <t>水磨</t>
  </si>
  <si>
    <t>映秀镇</t>
  </si>
  <si>
    <t>漩口</t>
  </si>
  <si>
    <t>雁门月里</t>
  </si>
  <si>
    <t>三江</t>
  </si>
  <si>
    <t>特教</t>
  </si>
  <si>
    <t>灞州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</si>
</sst>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zoomScale="90" zoomScaleNormal="90" workbookViewId="0">
      <selection activeCell="K15" sqref="K15"/>
    </sheetView>
  </sheetViews>
  <sheetFormatPr defaultColWidth="9" defaultRowHeight="13.5"/>
  <cols>
    <col min="1" max="1" width="4" customWidth="1"/>
    <col min="2" max="2" width="6.25" customWidth="1"/>
    <col min="3" max="3" width="8.75" customWidth="1"/>
    <col min="4" max="4" width="11.5" customWidth="1"/>
    <col min="5" max="5" width="7.875" customWidth="1"/>
    <col min="6" max="6" width="6.10833333333333" customWidth="1"/>
    <col min="7" max="7" width="7.25" customWidth="1"/>
    <col min="8" max="8" width="11.875" customWidth="1"/>
    <col min="9" max="9" width="8.75" customWidth="1"/>
    <col min="10" max="10" width="12.375" customWidth="1"/>
    <col min="11" max="11" width="8.625" customWidth="1"/>
    <col min="12" max="12" width="10.4166666666667" customWidth="1"/>
    <col min="13" max="13" width="9.125" customWidth="1"/>
    <col min="14" max="14" width="10.4166666666667" customWidth="1"/>
    <col min="15" max="15" width="5.96666666666667" customWidth="1"/>
    <col min="16" max="16" width="11.25" customWidth="1"/>
    <col min="17" max="17" width="6.80833333333333" customWidth="1"/>
    <col min="18" max="18" width="8.19166666666667" customWidth="1"/>
    <col min="19" max="19" width="11.8" customWidth="1"/>
    <col min="20" max="20" width="10.375"/>
    <col min="22" max="22" width="9.375"/>
  </cols>
  <sheetData>
    <row r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2" customHeight="1" spans="1:19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  <c r="I2" s="4" t="s">
        <v>6</v>
      </c>
      <c r="J2" s="4" t="s">
        <v>8</v>
      </c>
      <c r="K2" s="4" t="s">
        <v>6</v>
      </c>
      <c r="L2" s="4" t="s">
        <v>9</v>
      </c>
      <c r="M2" s="4" t="s">
        <v>6</v>
      </c>
      <c r="N2" s="4" t="s">
        <v>10</v>
      </c>
      <c r="O2" s="4" t="s">
        <v>6</v>
      </c>
      <c r="P2" s="4" t="s">
        <v>11</v>
      </c>
      <c r="Q2" s="4" t="s">
        <v>6</v>
      </c>
      <c r="R2" s="4" t="s">
        <v>12</v>
      </c>
      <c r="S2" s="4" t="s">
        <v>13</v>
      </c>
    </row>
    <row r="3" customFormat="1" ht="24" customHeight="1" spans="1:19">
      <c r="A3" s="4"/>
      <c r="B3" s="5" t="s">
        <v>14</v>
      </c>
      <c r="C3" s="5"/>
      <c r="D3" s="4"/>
      <c r="E3" s="4">
        <v>249406</v>
      </c>
      <c r="F3" s="4"/>
      <c r="G3" s="4"/>
      <c r="H3" s="4"/>
      <c r="I3" s="4"/>
      <c r="J3" s="4"/>
      <c r="K3" s="4">
        <v>0.02</v>
      </c>
      <c r="L3" s="4">
        <f>E3*K3</f>
        <v>4988.12</v>
      </c>
      <c r="M3" s="4"/>
      <c r="N3" s="4"/>
      <c r="O3" s="4"/>
      <c r="P3" s="4"/>
      <c r="Q3" s="4"/>
      <c r="R3" s="4"/>
      <c r="S3" s="17">
        <f>E3*K3</f>
        <v>4988.12</v>
      </c>
    </row>
    <row r="4" s="1" customFormat="1" ht="21" customHeight="1" spans="1:19">
      <c r="A4" s="6" t="s">
        <v>15</v>
      </c>
      <c r="B4" s="5" t="s">
        <v>16</v>
      </c>
      <c r="C4" s="5"/>
      <c r="D4" s="7"/>
      <c r="E4" s="7">
        <v>249406</v>
      </c>
      <c r="F4" s="6"/>
      <c r="G4" s="6">
        <v>0.08</v>
      </c>
      <c r="H4" s="6">
        <f>E4*G4</f>
        <v>19952.48</v>
      </c>
      <c r="I4" s="6"/>
      <c r="J4" s="6"/>
      <c r="K4" s="6"/>
      <c r="L4" s="6"/>
      <c r="M4" s="6"/>
      <c r="N4" s="6"/>
      <c r="O4" s="6"/>
      <c r="P4" s="6"/>
      <c r="Q4" s="6"/>
      <c r="R4" s="6"/>
      <c r="S4" s="18">
        <f>H4+J5+L5+N5+P6+R7</f>
        <v>53186.78</v>
      </c>
    </row>
    <row r="5" s="2" customFormat="1" ht="19.5" customHeight="1" spans="1:19">
      <c r="A5" s="8"/>
      <c r="B5" s="9">
        <v>1</v>
      </c>
      <c r="C5" s="10" t="s">
        <v>17</v>
      </c>
      <c r="D5" s="9" t="s">
        <v>18</v>
      </c>
      <c r="E5" s="9">
        <v>32607</v>
      </c>
      <c r="F5" s="11">
        <v>54</v>
      </c>
      <c r="G5" s="9"/>
      <c r="H5" s="9"/>
      <c r="I5" s="9">
        <v>0.1</v>
      </c>
      <c r="J5" s="9">
        <f>E5*I5</f>
        <v>3260.7</v>
      </c>
      <c r="K5" s="9">
        <v>0.1</v>
      </c>
      <c r="L5" s="9">
        <f>E5*K5</f>
        <v>3260.7</v>
      </c>
      <c r="M5" s="9">
        <v>0.7</v>
      </c>
      <c r="N5" s="9">
        <f>E5*M5</f>
        <v>22824.9</v>
      </c>
      <c r="O5" s="9"/>
      <c r="P5" s="9"/>
      <c r="Q5" s="9"/>
      <c r="R5" s="9"/>
      <c r="S5" s="19"/>
    </row>
    <row r="6" s="2" customFormat="1" ht="19.5" customHeight="1" spans="1:19">
      <c r="A6" s="8"/>
      <c r="B6" s="9"/>
      <c r="C6" s="12"/>
      <c r="D6" s="9" t="s">
        <v>11</v>
      </c>
      <c r="E6" s="9">
        <v>155244</v>
      </c>
      <c r="F6" s="13"/>
      <c r="G6" s="9"/>
      <c r="H6" s="9"/>
      <c r="I6" s="9"/>
      <c r="J6" s="9"/>
      <c r="K6" s="9"/>
      <c r="L6" s="9"/>
      <c r="M6" s="9"/>
      <c r="N6" s="9"/>
      <c r="O6" s="9">
        <v>0.02</v>
      </c>
      <c r="P6" s="9">
        <f>E6*O6</f>
        <v>3104.88</v>
      </c>
      <c r="Q6" s="9"/>
      <c r="R6" s="9"/>
      <c r="S6" s="19"/>
    </row>
    <row r="7" s="2" customFormat="1" ht="19.5" customHeight="1" spans="1:19">
      <c r="A7" s="8"/>
      <c r="B7" s="9"/>
      <c r="C7" s="12"/>
      <c r="D7" s="9" t="s">
        <v>12</v>
      </c>
      <c r="E7" s="9">
        <v>39156</v>
      </c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>
        <v>0.02</v>
      </c>
      <c r="R7" s="9">
        <f>E7*Q7</f>
        <v>783.12</v>
      </c>
      <c r="S7" s="20"/>
    </row>
    <row r="8" s="2" customFormat="1" ht="19.5" customHeight="1" spans="1:19">
      <c r="A8" s="9"/>
      <c r="B8" s="9">
        <v>2</v>
      </c>
      <c r="C8" s="14" t="s">
        <v>19</v>
      </c>
      <c r="D8" s="9" t="s">
        <v>18</v>
      </c>
      <c r="E8" s="9">
        <v>4636</v>
      </c>
      <c r="F8" s="9">
        <v>23</v>
      </c>
      <c r="G8" s="9">
        <v>0.01</v>
      </c>
      <c r="H8" s="9">
        <f t="shared" ref="H8:H19" si="0">E8*G8</f>
        <v>46.36</v>
      </c>
      <c r="I8" s="9">
        <v>0.03</v>
      </c>
      <c r="J8" s="9">
        <f t="shared" ref="J8:J19" si="1">E8*I8</f>
        <v>139.08</v>
      </c>
      <c r="K8" s="9">
        <v>0.1</v>
      </c>
      <c r="L8" s="9">
        <f t="shared" ref="L8:L19" si="2">E8*K8</f>
        <v>463.6</v>
      </c>
      <c r="M8" s="9">
        <v>0.7</v>
      </c>
      <c r="N8" s="9">
        <f t="shared" ref="N8:N19" si="3">E8*M8</f>
        <v>3245.2</v>
      </c>
      <c r="O8" s="9"/>
      <c r="P8" s="9"/>
      <c r="Q8" s="9"/>
      <c r="R8" s="9"/>
      <c r="S8" s="21">
        <f>H8+J8+L8+N8</f>
        <v>3894.24</v>
      </c>
    </row>
    <row r="9" s="2" customFormat="1" ht="19.5" customHeight="1" spans="1:19">
      <c r="A9" s="9"/>
      <c r="B9" s="9">
        <v>3</v>
      </c>
      <c r="C9" s="12" t="s">
        <v>20</v>
      </c>
      <c r="D9" s="9" t="s">
        <v>18</v>
      </c>
      <c r="E9" s="9">
        <v>41662</v>
      </c>
      <c r="F9" s="9">
        <v>39</v>
      </c>
      <c r="G9" s="9">
        <v>0.01</v>
      </c>
      <c r="H9" s="9">
        <f t="shared" si="0"/>
        <v>416.62</v>
      </c>
      <c r="I9" s="9">
        <v>0.03</v>
      </c>
      <c r="J9" s="9">
        <f t="shared" si="1"/>
        <v>1249.86</v>
      </c>
      <c r="K9" s="9">
        <v>0.1</v>
      </c>
      <c r="L9" s="9">
        <f t="shared" si="2"/>
        <v>4166.2</v>
      </c>
      <c r="M9" s="9">
        <v>0.7</v>
      </c>
      <c r="N9" s="9">
        <f t="shared" si="3"/>
        <v>29163.4</v>
      </c>
      <c r="O9" s="9"/>
      <c r="P9" s="9"/>
      <c r="Q9" s="9"/>
      <c r="R9" s="9"/>
      <c r="S9" s="21">
        <f t="shared" ref="S9:S19" si="4">H9+J9+L9+N9</f>
        <v>34996.08</v>
      </c>
    </row>
    <row r="10" s="2" customFormat="1" ht="19.5" customHeight="1" spans="1:19">
      <c r="A10" s="9"/>
      <c r="B10" s="9">
        <v>4</v>
      </c>
      <c r="C10" s="10" t="s">
        <v>21</v>
      </c>
      <c r="D10" s="9" t="s">
        <v>18</v>
      </c>
      <c r="E10" s="9">
        <v>13811</v>
      </c>
      <c r="F10" s="11">
        <v>29</v>
      </c>
      <c r="G10" s="9">
        <v>0.01</v>
      </c>
      <c r="H10" s="9">
        <f t="shared" si="0"/>
        <v>138.11</v>
      </c>
      <c r="I10" s="9">
        <v>0.03</v>
      </c>
      <c r="J10" s="9">
        <f t="shared" si="1"/>
        <v>414.33</v>
      </c>
      <c r="K10" s="9">
        <v>0.1</v>
      </c>
      <c r="L10" s="9">
        <f t="shared" si="2"/>
        <v>1381.1</v>
      </c>
      <c r="M10" s="9">
        <v>0.7</v>
      </c>
      <c r="N10" s="9">
        <f t="shared" si="3"/>
        <v>9667.7</v>
      </c>
      <c r="O10" s="9"/>
      <c r="P10" s="9"/>
      <c r="Q10" s="9"/>
      <c r="R10" s="9"/>
      <c r="S10" s="21">
        <f t="shared" si="4"/>
        <v>11601.24</v>
      </c>
    </row>
    <row r="11" s="2" customFormat="1" ht="19.5" customHeight="1" spans="1:19">
      <c r="A11" s="9"/>
      <c r="B11" s="9">
        <v>5</v>
      </c>
      <c r="C11" s="10" t="s">
        <v>22</v>
      </c>
      <c r="D11" s="9" t="s">
        <v>18</v>
      </c>
      <c r="E11" s="9">
        <v>21101</v>
      </c>
      <c r="F11" s="11">
        <v>39</v>
      </c>
      <c r="G11" s="9">
        <v>0.01</v>
      </c>
      <c r="H11" s="9">
        <f t="shared" si="0"/>
        <v>211.01</v>
      </c>
      <c r="I11" s="9">
        <v>0.03</v>
      </c>
      <c r="J11" s="9">
        <f t="shared" si="1"/>
        <v>633.03</v>
      </c>
      <c r="K11" s="9">
        <v>0.1</v>
      </c>
      <c r="L11" s="9">
        <f t="shared" si="2"/>
        <v>2110.1</v>
      </c>
      <c r="M11" s="9">
        <v>0.7</v>
      </c>
      <c r="N11" s="9">
        <f t="shared" si="3"/>
        <v>14770.7</v>
      </c>
      <c r="O11" s="9"/>
      <c r="P11" s="9"/>
      <c r="Q11" s="9"/>
      <c r="R11" s="9"/>
      <c r="S11" s="21">
        <f t="shared" si="4"/>
        <v>17724.84</v>
      </c>
    </row>
    <row r="12" s="2" customFormat="1" ht="19.5" customHeight="1" spans="1:19">
      <c r="A12" s="9"/>
      <c r="B12" s="9">
        <v>6</v>
      </c>
      <c r="C12" s="10" t="s">
        <v>23</v>
      </c>
      <c r="D12" s="9" t="s">
        <v>18</v>
      </c>
      <c r="E12" s="9">
        <v>19723</v>
      </c>
      <c r="F12" s="11">
        <v>30</v>
      </c>
      <c r="G12" s="9">
        <v>0.01</v>
      </c>
      <c r="H12" s="9">
        <f t="shared" si="0"/>
        <v>197.23</v>
      </c>
      <c r="I12" s="9">
        <v>0.03</v>
      </c>
      <c r="J12" s="9">
        <f t="shared" si="1"/>
        <v>591.69</v>
      </c>
      <c r="K12" s="9">
        <v>0.1</v>
      </c>
      <c r="L12" s="9">
        <f t="shared" si="2"/>
        <v>1972.3</v>
      </c>
      <c r="M12" s="9">
        <v>0.7</v>
      </c>
      <c r="N12" s="9">
        <f t="shared" si="3"/>
        <v>13806.1</v>
      </c>
      <c r="O12" s="9"/>
      <c r="P12" s="9"/>
      <c r="Q12" s="9"/>
      <c r="R12" s="9"/>
      <c r="S12" s="21">
        <f t="shared" si="4"/>
        <v>16567.32</v>
      </c>
    </row>
    <row r="13" s="2" customFormat="1" ht="19.5" customHeight="1" spans="1:19">
      <c r="A13" s="9"/>
      <c r="B13" s="9">
        <v>7</v>
      </c>
      <c r="C13" s="10" t="s">
        <v>24</v>
      </c>
      <c r="D13" s="9" t="s">
        <v>18</v>
      </c>
      <c r="E13" s="9">
        <v>16008</v>
      </c>
      <c r="F13" s="11">
        <v>25</v>
      </c>
      <c r="G13" s="9">
        <v>0.04</v>
      </c>
      <c r="H13" s="9">
        <f t="shared" si="0"/>
        <v>640.32</v>
      </c>
      <c r="I13" s="9">
        <v>0.03</v>
      </c>
      <c r="J13" s="9">
        <f t="shared" si="1"/>
        <v>480.24</v>
      </c>
      <c r="K13" s="9">
        <v>0.1</v>
      </c>
      <c r="L13" s="9">
        <f t="shared" si="2"/>
        <v>1600.8</v>
      </c>
      <c r="M13" s="9">
        <v>0.7</v>
      </c>
      <c r="N13" s="9">
        <f t="shared" si="3"/>
        <v>11205.6</v>
      </c>
      <c r="O13" s="9"/>
      <c r="P13" s="9"/>
      <c r="Q13" s="9"/>
      <c r="R13" s="9"/>
      <c r="S13" s="21">
        <f t="shared" si="4"/>
        <v>13926.96</v>
      </c>
    </row>
    <row r="14" s="2" customFormat="1" ht="19.5" customHeight="1" spans="1:19">
      <c r="A14" s="9"/>
      <c r="B14" s="9">
        <v>8</v>
      </c>
      <c r="C14" s="10" t="s">
        <v>25</v>
      </c>
      <c r="D14" s="9" t="s">
        <v>18</v>
      </c>
      <c r="E14" s="9">
        <v>17718</v>
      </c>
      <c r="F14" s="11">
        <v>21</v>
      </c>
      <c r="G14" s="9">
        <v>0.03</v>
      </c>
      <c r="H14" s="9">
        <f t="shared" si="0"/>
        <v>531.54</v>
      </c>
      <c r="I14" s="9">
        <v>0.03</v>
      </c>
      <c r="J14" s="9">
        <f t="shared" si="1"/>
        <v>531.54</v>
      </c>
      <c r="K14" s="9">
        <v>0.1</v>
      </c>
      <c r="L14" s="9">
        <f t="shared" si="2"/>
        <v>1771.8</v>
      </c>
      <c r="M14" s="9">
        <v>0.7</v>
      </c>
      <c r="N14" s="9">
        <f t="shared" si="3"/>
        <v>12402.6</v>
      </c>
      <c r="O14" s="9"/>
      <c r="P14" s="9"/>
      <c r="Q14" s="9"/>
      <c r="R14" s="9"/>
      <c r="S14" s="21">
        <f t="shared" si="4"/>
        <v>15237.48</v>
      </c>
    </row>
    <row r="15" s="2" customFormat="1" ht="19.5" customHeight="1" spans="1:19">
      <c r="A15" s="9"/>
      <c r="B15" s="9">
        <v>9</v>
      </c>
      <c r="C15" s="10" t="s">
        <v>26</v>
      </c>
      <c r="D15" s="9" t="s">
        <v>18</v>
      </c>
      <c r="E15" s="9">
        <v>54064</v>
      </c>
      <c r="F15" s="11">
        <v>62</v>
      </c>
      <c r="G15" s="9">
        <v>0.03</v>
      </c>
      <c r="H15" s="9">
        <f t="shared" si="0"/>
        <v>1621.92</v>
      </c>
      <c r="I15" s="9">
        <v>0.03</v>
      </c>
      <c r="J15" s="9">
        <f t="shared" si="1"/>
        <v>1621.92</v>
      </c>
      <c r="K15" s="9">
        <v>0.1</v>
      </c>
      <c r="L15" s="9">
        <f t="shared" si="2"/>
        <v>5406.4</v>
      </c>
      <c r="M15" s="9">
        <v>0.7</v>
      </c>
      <c r="N15" s="9">
        <f t="shared" si="3"/>
        <v>37844.8</v>
      </c>
      <c r="O15" s="9"/>
      <c r="P15" s="9"/>
      <c r="Q15" s="9"/>
      <c r="R15" s="9"/>
      <c r="S15" s="21">
        <f t="shared" si="4"/>
        <v>46495.04</v>
      </c>
    </row>
    <row r="16" s="2" customFormat="1" ht="19.5" customHeight="1" spans="1:19">
      <c r="A16" s="9"/>
      <c r="B16" s="9">
        <v>10</v>
      </c>
      <c r="C16" s="10" t="s">
        <v>27</v>
      </c>
      <c r="D16" s="9" t="s">
        <v>18</v>
      </c>
      <c r="E16" s="9">
        <v>18171</v>
      </c>
      <c r="F16" s="11">
        <v>25</v>
      </c>
      <c r="G16" s="9">
        <v>0.01</v>
      </c>
      <c r="H16" s="9">
        <f t="shared" si="0"/>
        <v>181.71</v>
      </c>
      <c r="I16" s="9">
        <v>0.03</v>
      </c>
      <c r="J16" s="9">
        <f t="shared" si="1"/>
        <v>545.13</v>
      </c>
      <c r="K16" s="9">
        <v>0.1</v>
      </c>
      <c r="L16" s="9">
        <f t="shared" si="2"/>
        <v>1817.1</v>
      </c>
      <c r="M16" s="9">
        <v>0.7</v>
      </c>
      <c r="N16" s="9">
        <f t="shared" si="3"/>
        <v>12719.7</v>
      </c>
      <c r="O16" s="9"/>
      <c r="P16" s="9"/>
      <c r="Q16" s="9"/>
      <c r="R16" s="9"/>
      <c r="S16" s="21">
        <f t="shared" si="4"/>
        <v>15263.64</v>
      </c>
    </row>
    <row r="17" s="2" customFormat="1" ht="19.5" customHeight="1" spans="1:19">
      <c r="A17" s="9"/>
      <c r="B17" s="9">
        <v>11</v>
      </c>
      <c r="C17" s="10" t="s">
        <v>28</v>
      </c>
      <c r="D17" s="9" t="s">
        <v>18</v>
      </c>
      <c r="E17" s="9">
        <v>3894</v>
      </c>
      <c r="F17" s="11">
        <v>10</v>
      </c>
      <c r="G17" s="9">
        <v>0.04</v>
      </c>
      <c r="H17" s="9">
        <f t="shared" si="0"/>
        <v>155.76</v>
      </c>
      <c r="I17" s="9">
        <v>0.03</v>
      </c>
      <c r="J17" s="9">
        <f t="shared" si="1"/>
        <v>116.82</v>
      </c>
      <c r="K17" s="9">
        <v>0.1</v>
      </c>
      <c r="L17" s="9">
        <f t="shared" si="2"/>
        <v>389.4</v>
      </c>
      <c r="M17" s="9">
        <v>0.7</v>
      </c>
      <c r="N17" s="9">
        <f t="shared" si="3"/>
        <v>2725.8</v>
      </c>
      <c r="O17" s="9"/>
      <c r="P17" s="9"/>
      <c r="Q17" s="9"/>
      <c r="R17" s="9"/>
      <c r="S17" s="21">
        <f t="shared" si="4"/>
        <v>3387.78</v>
      </c>
    </row>
    <row r="18" s="2" customFormat="1" ht="19.5" customHeight="1" spans="1:19">
      <c r="A18" s="9"/>
      <c r="B18" s="9">
        <v>12</v>
      </c>
      <c r="C18" s="14" t="s">
        <v>29</v>
      </c>
      <c r="D18" s="9" t="s">
        <v>18</v>
      </c>
      <c r="E18" s="9">
        <v>2114</v>
      </c>
      <c r="F18" s="11">
        <v>4</v>
      </c>
      <c r="G18" s="9">
        <v>0.01</v>
      </c>
      <c r="H18" s="9">
        <f t="shared" si="0"/>
        <v>21.14</v>
      </c>
      <c r="I18" s="9">
        <v>0.03</v>
      </c>
      <c r="J18" s="9">
        <f t="shared" si="1"/>
        <v>63.42</v>
      </c>
      <c r="K18" s="9">
        <v>0.1</v>
      </c>
      <c r="L18" s="9">
        <f t="shared" si="2"/>
        <v>211.4</v>
      </c>
      <c r="M18" s="9">
        <v>0.7</v>
      </c>
      <c r="N18" s="9">
        <f t="shared" si="3"/>
        <v>1479.8</v>
      </c>
      <c r="O18" s="9"/>
      <c r="P18" s="9"/>
      <c r="Q18" s="9"/>
      <c r="R18" s="9"/>
      <c r="S18" s="21">
        <f t="shared" si="4"/>
        <v>1775.76</v>
      </c>
    </row>
    <row r="19" s="2" customFormat="1" ht="19.5" customHeight="1" spans="1:19">
      <c r="A19" s="9"/>
      <c r="B19" s="9">
        <v>13</v>
      </c>
      <c r="C19" s="14" t="s">
        <v>30</v>
      </c>
      <c r="D19" s="9" t="s">
        <v>18</v>
      </c>
      <c r="E19" s="15">
        <v>3897</v>
      </c>
      <c r="F19" s="13">
        <v>8</v>
      </c>
      <c r="G19" s="9">
        <v>0.02</v>
      </c>
      <c r="H19" s="9">
        <f t="shared" si="0"/>
        <v>77.94</v>
      </c>
      <c r="I19" s="9">
        <v>0.03</v>
      </c>
      <c r="J19" s="9">
        <f t="shared" si="1"/>
        <v>116.91</v>
      </c>
      <c r="K19" s="9">
        <v>0.1</v>
      </c>
      <c r="L19" s="9">
        <f t="shared" si="2"/>
        <v>389.7</v>
      </c>
      <c r="M19" s="9">
        <v>0.7</v>
      </c>
      <c r="N19" s="9">
        <f t="shared" si="3"/>
        <v>2727.9</v>
      </c>
      <c r="O19" s="9"/>
      <c r="P19" s="9"/>
      <c r="Q19" s="9"/>
      <c r="R19" s="9"/>
      <c r="S19" s="21">
        <f t="shared" si="4"/>
        <v>3312.45</v>
      </c>
    </row>
    <row r="20" s="1" customFormat="1" ht="34" customHeight="1" spans="1:19">
      <c r="A20" s="6"/>
      <c r="B20" s="6" t="s">
        <v>13</v>
      </c>
      <c r="C20" s="6"/>
      <c r="D20" s="6"/>
      <c r="E20" s="6">
        <f>E5+E8+E9+E10+E11+E12+E13+E14+E15+E16+E17+E18+E19</f>
        <v>249406</v>
      </c>
      <c r="F20" s="6">
        <f>SUM(F5:F19)</f>
        <v>369</v>
      </c>
      <c r="G20" s="6"/>
      <c r="H20" s="6">
        <f>SUM(H3:H19)</f>
        <v>24192.14</v>
      </c>
      <c r="I20" s="6"/>
      <c r="J20" s="6">
        <f>SUM(J3:J19)</f>
        <v>9764.67</v>
      </c>
      <c r="K20" s="6"/>
      <c r="L20" s="6">
        <f>SUM(L3:L19)</f>
        <v>29928.72</v>
      </c>
      <c r="M20" s="6"/>
      <c r="N20" s="6">
        <f>SUM(N3:N19)</f>
        <v>174584.2</v>
      </c>
      <c r="O20" s="6"/>
      <c r="P20" s="6">
        <f>SUM(P4:P19)</f>
        <v>3104.88</v>
      </c>
      <c r="Q20" s="6"/>
      <c r="R20" s="6">
        <f>SUM(R7:R19)</f>
        <v>783.12</v>
      </c>
      <c r="S20" s="6">
        <f>SUM(S3:S19)</f>
        <v>242357.73</v>
      </c>
    </row>
    <row r="23" spans="16:16">
      <c r="P23" s="16"/>
    </row>
    <row r="24" spans="16:16">
      <c r="P24" s="16"/>
    </row>
  </sheetData>
  <mergeCells count="9">
    <mergeCell ref="A1:S1"/>
    <mergeCell ref="B3:C3"/>
    <mergeCell ref="B4:C4"/>
    <mergeCell ref="B20:C20"/>
    <mergeCell ref="A4:A20"/>
    <mergeCell ref="B5:B7"/>
    <mergeCell ref="C5:C7"/>
    <mergeCell ref="F5:F7"/>
    <mergeCell ref="S4:S7"/>
  </mergeCells>
  <pageMargins left="0.751388888888889" right="0.751388888888889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辜勇</cp:lastModifiedBy>
  <dcterms:created xsi:type="dcterms:W3CDTF">2021-03-01T06:33:00Z</dcterms:created>
  <dcterms:modified xsi:type="dcterms:W3CDTF">2022-11-14T09:27:44Z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77D75CA31BDE4779B94A0777EF84CC1F</vt:lpwstr>
  </property>
  <property fmtid="{D5CDD505-2E9C-101B-9397-08002B2CF9AE}" pid="4" name="KSOReadingLayout">
    <vt:bool>true</vt:bool>
  </property>
</Properties>
</file>