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<sst xmlns="http://schemas.openxmlformats.org/spreadsheetml/2006/main" count="61" uniqueCount="34">
  <si>
    <t>2022年4月份来料加工绩效奖补资金汇总表</t>
  </si>
  <si>
    <t>月份</t>
  </si>
  <si>
    <t>序号</t>
  </si>
  <si>
    <t>乡镇</t>
  </si>
  <si>
    <t>生产件数</t>
  </si>
  <si>
    <t>加工人数</t>
  </si>
  <si>
    <t>计算方式</t>
  </si>
  <si>
    <t>物流费</t>
  </si>
  <si>
    <t>电费</t>
  </si>
  <si>
    <t>车间主任</t>
  </si>
  <si>
    <t>人工奖补</t>
  </si>
  <si>
    <t>水洗标</t>
  </si>
  <si>
    <t>吊牌</t>
  </si>
  <si>
    <t>合计</t>
  </si>
  <si>
    <t>备注</t>
  </si>
  <si>
    <t>4月</t>
  </si>
  <si>
    <t>总部负责人/全县总数x0.02元</t>
  </si>
  <si>
    <t>总部</t>
  </si>
  <si>
    <t>无痕短裤</t>
  </si>
  <si>
    <t>农民工</t>
  </si>
  <si>
    <t>南桥</t>
  </si>
  <si>
    <t>万村</t>
  </si>
  <si>
    <t>生产件数不达标</t>
  </si>
  <si>
    <t>特教学校</t>
  </si>
  <si>
    <t>官寨</t>
  </si>
  <si>
    <t>草坡</t>
  </si>
  <si>
    <t>中坝</t>
  </si>
  <si>
    <t>水磨</t>
  </si>
  <si>
    <t>映秀镇</t>
  </si>
  <si>
    <t>漩口</t>
  </si>
  <si>
    <t>雁门月里</t>
  </si>
  <si>
    <t>灞州镇</t>
  </si>
  <si>
    <t>三江镇</t>
  </si>
  <si>
    <t>根据奖补考核要求，加工件数不达标，车间主任奖补按照90%发放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</si>
</sst>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3"/>
  <sheetViews>
    <sheetView tabSelected="1" zoomScale="90" zoomScaleNormal="90" workbookViewId="0">
      <selection activeCell="Y11" sqref="Y11"/>
    </sheetView>
  </sheetViews>
  <sheetFormatPr defaultColWidth="9" defaultRowHeight="13.5"/>
  <cols>
    <col min="1" max="1" width="4" customWidth="1"/>
    <col min="2" max="2" width="6.25" customWidth="1"/>
    <col min="3" max="3" width="8.75" customWidth="1"/>
    <col min="4" max="4" width="11.5" customWidth="1"/>
    <col min="5" max="5" width="7.875" customWidth="1"/>
    <col min="6" max="6" width="6.10833333333333" customWidth="1"/>
    <col min="7" max="7" width="7.25" customWidth="1"/>
    <col min="8" max="8" width="11.875" customWidth="1"/>
    <col min="9" max="9" width="8.75" customWidth="1"/>
    <col min="10" max="10" width="12.375" customWidth="1"/>
    <col min="11" max="11" width="8.625" customWidth="1"/>
    <col min="12" max="12" width="10.4166666666667" customWidth="1"/>
    <col min="13" max="13" width="9.125" customWidth="1"/>
    <col min="14" max="14" width="10.4166666666667" customWidth="1"/>
    <col min="15" max="15" width="5.96666666666667" customWidth="1"/>
    <col min="16" max="16" width="7.775" customWidth="1"/>
    <col min="17" max="17" width="6.80833333333333" customWidth="1"/>
    <col min="18" max="18" width="8.19166666666667" customWidth="1"/>
    <col min="19" max="19" width="10.8333333333333" customWidth="1"/>
    <col min="20" max="20" width="13.2" customWidth="1"/>
    <col min="22" max="22" width="9.375"/>
  </cols>
  <sheetData>
    <row r="1" ht="42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42" customHeight="1" spans="1:20">
      <c r="A2" s="4" t="s">
        <v>1</v>
      </c>
      <c r="B2" s="4" t="s">
        <v>2</v>
      </c>
      <c r="C2" s="4" t="s">
        <v>3</v>
      </c>
      <c r="D2" s="4"/>
      <c r="E2" s="4" t="s">
        <v>4</v>
      </c>
      <c r="F2" s="4" t="s">
        <v>5</v>
      </c>
      <c r="G2" s="4" t="s">
        <v>6</v>
      </c>
      <c r="H2" s="4" t="s">
        <v>7</v>
      </c>
      <c r="I2" s="4" t="s">
        <v>6</v>
      </c>
      <c r="J2" s="4" t="s">
        <v>8</v>
      </c>
      <c r="K2" s="4" t="s">
        <v>6</v>
      </c>
      <c r="L2" s="4" t="s">
        <v>9</v>
      </c>
      <c r="M2" s="4" t="s">
        <v>6</v>
      </c>
      <c r="N2" s="4" t="s">
        <v>10</v>
      </c>
      <c r="O2" s="4" t="s">
        <v>6</v>
      </c>
      <c r="P2" s="4" t="s">
        <v>11</v>
      </c>
      <c r="Q2" s="4" t="s">
        <v>6</v>
      </c>
      <c r="R2" s="4" t="s">
        <v>12</v>
      </c>
      <c r="S2" s="4" t="s">
        <v>13</v>
      </c>
      <c r="T2" s="13" t="s">
        <v>14</v>
      </c>
    </row>
    <row r="3" s="1" customFormat="1" ht="43" customHeight="1" spans="1:20">
      <c r="A3" s="5" t="s">
        <v>15</v>
      </c>
      <c r="B3" s="6" t="s">
        <v>16</v>
      </c>
      <c r="C3" s="6"/>
      <c r="D3" s="7"/>
      <c r="E3" s="5">
        <v>204534</v>
      </c>
      <c r="F3" s="5"/>
      <c r="G3" s="5">
        <v>0.08</v>
      </c>
      <c r="H3" s="5">
        <f>E3*G3</f>
        <v>16362.72</v>
      </c>
      <c r="I3" s="5"/>
      <c r="J3" s="5"/>
      <c r="K3" s="5">
        <v>0.02</v>
      </c>
      <c r="L3" s="5">
        <f>E3*K3</f>
        <v>4090.68</v>
      </c>
      <c r="M3" s="5"/>
      <c r="N3" s="5"/>
      <c r="O3" s="5"/>
      <c r="P3" s="5"/>
      <c r="Q3" s="5"/>
      <c r="R3" s="5"/>
      <c r="S3" s="16">
        <f>H3+L3+J4+L4+N4+R5</f>
        <v>55760.2</v>
      </c>
      <c r="T3" s="5"/>
    </row>
    <row r="4" s="2" customFormat="1" ht="19.5" customHeight="1" spans="1:20">
      <c r="A4" s="8"/>
      <c r="B4" s="9">
        <v>1</v>
      </c>
      <c r="C4" s="9" t="s">
        <v>17</v>
      </c>
      <c r="D4" s="8" t="s">
        <v>18</v>
      </c>
      <c r="E4" s="8">
        <v>38470</v>
      </c>
      <c r="F4" s="9">
        <v>31</v>
      </c>
      <c r="G4" s="8"/>
      <c r="H4" s="8"/>
      <c r="I4" s="8">
        <v>0.1</v>
      </c>
      <c r="J4" s="8">
        <f t="shared" ref="J4:J9" si="0">E4*I4</f>
        <v>3847</v>
      </c>
      <c r="K4" s="8">
        <v>0.1</v>
      </c>
      <c r="L4" s="8">
        <f t="shared" ref="L4:L9" si="1">E4*K4</f>
        <v>3847</v>
      </c>
      <c r="M4" s="8">
        <v>0.7</v>
      </c>
      <c r="N4" s="8">
        <f>E4*M4</f>
        <v>26929</v>
      </c>
      <c r="O4" s="14"/>
      <c r="P4" s="9"/>
      <c r="Q4" s="14"/>
      <c r="R4" s="9"/>
      <c r="S4" s="17"/>
      <c r="T4" s="9"/>
    </row>
    <row r="5" s="2" customFormat="1" ht="19.5" customHeight="1" spans="1:20">
      <c r="A5" s="8"/>
      <c r="B5" s="10"/>
      <c r="C5" s="11"/>
      <c r="D5" s="8" t="s">
        <v>12</v>
      </c>
      <c r="E5" s="8">
        <v>34190</v>
      </c>
      <c r="F5" s="11"/>
      <c r="G5" s="8"/>
      <c r="H5" s="8"/>
      <c r="I5" s="8"/>
      <c r="J5" s="8"/>
      <c r="K5" s="8"/>
      <c r="L5" s="8"/>
      <c r="M5" s="8"/>
      <c r="N5" s="8"/>
      <c r="O5" s="8"/>
      <c r="P5" s="8"/>
      <c r="Q5" s="8">
        <v>0.02</v>
      </c>
      <c r="R5" s="8">
        <f>E5*Q5</f>
        <v>683.8</v>
      </c>
      <c r="S5" s="17"/>
      <c r="T5" s="10"/>
    </row>
    <row r="6" s="2" customFormat="1" ht="19.5" customHeight="1" spans="1:20">
      <c r="A6" s="8"/>
      <c r="B6" s="8">
        <v>2</v>
      </c>
      <c r="C6" s="8" t="s">
        <v>19</v>
      </c>
      <c r="D6" s="8" t="s">
        <v>18</v>
      </c>
      <c r="E6" s="8">
        <v>14227</v>
      </c>
      <c r="F6" s="8">
        <v>35</v>
      </c>
      <c r="G6" s="8">
        <v>0.01</v>
      </c>
      <c r="H6" s="8">
        <f t="shared" ref="H6:H9" si="2">E6*G6</f>
        <v>142.27</v>
      </c>
      <c r="I6" s="8">
        <v>0.03</v>
      </c>
      <c r="J6" s="8">
        <f t="shared" si="0"/>
        <v>426.81</v>
      </c>
      <c r="K6" s="8">
        <v>0.1</v>
      </c>
      <c r="L6" s="8">
        <f t="shared" si="1"/>
        <v>1422.7</v>
      </c>
      <c r="M6" s="8">
        <v>0.7</v>
      </c>
      <c r="N6" s="8">
        <f t="shared" ref="N4:N9" si="3">E6*M6</f>
        <v>9958.9</v>
      </c>
      <c r="O6" s="8"/>
      <c r="P6" s="8"/>
      <c r="Q6" s="8"/>
      <c r="R6" s="8"/>
      <c r="S6" s="8">
        <f t="shared" ref="S6:S9" si="4">H6+J6+L6+N6</f>
        <v>11950.68</v>
      </c>
      <c r="T6" s="8"/>
    </row>
    <row r="7" s="2" customFormat="1" ht="19.5" customHeight="1" spans="1:20">
      <c r="A7" s="8"/>
      <c r="B7" s="8">
        <v>3</v>
      </c>
      <c r="C7" s="9" t="s">
        <v>20</v>
      </c>
      <c r="D7" s="8" t="s">
        <v>18</v>
      </c>
      <c r="E7" s="8">
        <v>27756</v>
      </c>
      <c r="F7" s="8">
        <v>26</v>
      </c>
      <c r="G7" s="8">
        <v>0.01</v>
      </c>
      <c r="H7" s="8">
        <f t="shared" si="2"/>
        <v>277.56</v>
      </c>
      <c r="I7" s="8">
        <v>0.03</v>
      </c>
      <c r="J7" s="8">
        <f t="shared" si="0"/>
        <v>832.68</v>
      </c>
      <c r="K7" s="8">
        <v>0.1</v>
      </c>
      <c r="L7" s="8">
        <f t="shared" si="1"/>
        <v>2775.6</v>
      </c>
      <c r="M7" s="8">
        <v>0.7</v>
      </c>
      <c r="N7" s="8">
        <f t="shared" si="3"/>
        <v>19429.2</v>
      </c>
      <c r="O7" s="8"/>
      <c r="P7" s="8"/>
      <c r="Q7" s="8"/>
      <c r="R7" s="8"/>
      <c r="S7" s="9">
        <f t="shared" si="4"/>
        <v>23315.04</v>
      </c>
      <c r="T7" s="8"/>
    </row>
    <row r="8" s="2" customFormat="1" ht="19.5" customHeight="1" spans="1:20">
      <c r="A8" s="8"/>
      <c r="B8" s="8">
        <v>4</v>
      </c>
      <c r="C8" s="9" t="s">
        <v>21</v>
      </c>
      <c r="D8" s="8" t="s">
        <v>18</v>
      </c>
      <c r="E8" s="8">
        <v>7146</v>
      </c>
      <c r="F8" s="9">
        <v>32</v>
      </c>
      <c r="G8" s="8">
        <v>0.01</v>
      </c>
      <c r="H8" s="8">
        <f t="shared" si="2"/>
        <v>71.46</v>
      </c>
      <c r="I8" s="8">
        <v>0.03</v>
      </c>
      <c r="J8" s="8">
        <f t="shared" si="0"/>
        <v>214.38</v>
      </c>
      <c r="K8" s="8">
        <v>0.09</v>
      </c>
      <c r="L8" s="8">
        <f t="shared" si="1"/>
        <v>643.14</v>
      </c>
      <c r="M8" s="8">
        <v>0.7</v>
      </c>
      <c r="N8" s="8">
        <f t="shared" si="3"/>
        <v>5002.2</v>
      </c>
      <c r="O8" s="8"/>
      <c r="P8" s="8"/>
      <c r="Q8" s="8"/>
      <c r="R8" s="8"/>
      <c r="S8" s="9">
        <f t="shared" si="4"/>
        <v>5931.18</v>
      </c>
      <c r="T8" s="8" t="s">
        <v>22</v>
      </c>
    </row>
    <row r="9" s="2" customFormat="1" ht="19.5" customHeight="1" spans="1:20">
      <c r="A9" s="8"/>
      <c r="B9" s="8">
        <v>5</v>
      </c>
      <c r="C9" s="9" t="s">
        <v>23</v>
      </c>
      <c r="D9" s="8" t="s">
        <v>18</v>
      </c>
      <c r="E9" s="8">
        <v>1576</v>
      </c>
      <c r="F9" s="8">
        <v>4</v>
      </c>
      <c r="G9" s="8">
        <v>0.01</v>
      </c>
      <c r="H9" s="8">
        <f t="shared" si="2"/>
        <v>15.76</v>
      </c>
      <c r="I9" s="8">
        <v>0.03</v>
      </c>
      <c r="J9" s="8">
        <f t="shared" si="0"/>
        <v>47.28</v>
      </c>
      <c r="K9" s="8">
        <v>0.1</v>
      </c>
      <c r="L9" s="8">
        <f t="shared" si="1"/>
        <v>157.6</v>
      </c>
      <c r="M9" s="8">
        <v>0.7</v>
      </c>
      <c r="N9" s="8">
        <f t="shared" si="3"/>
        <v>1103.2</v>
      </c>
      <c r="O9" s="8"/>
      <c r="P9" s="8"/>
      <c r="Q9" s="8"/>
      <c r="R9" s="8"/>
      <c r="S9" s="9">
        <f t="shared" si="4"/>
        <v>1323.84</v>
      </c>
      <c r="T9" s="8"/>
    </row>
    <row r="10" s="2" customFormat="1" ht="19.5" customHeight="1" spans="1:20">
      <c r="A10" s="8"/>
      <c r="B10" s="8">
        <v>6</v>
      </c>
      <c r="C10" s="9" t="s">
        <v>24</v>
      </c>
      <c r="D10" s="8" t="s">
        <v>18</v>
      </c>
      <c r="E10" s="8">
        <v>9103</v>
      </c>
      <c r="F10" s="9">
        <v>16</v>
      </c>
      <c r="G10" s="8">
        <v>0.01</v>
      </c>
      <c r="H10" s="8">
        <f t="shared" ref="H10:H19" si="5">E10*G10</f>
        <v>91.03</v>
      </c>
      <c r="I10" s="8">
        <v>0.03</v>
      </c>
      <c r="J10" s="8">
        <f t="shared" ref="J10:J19" si="6">E10*I10</f>
        <v>273.09</v>
      </c>
      <c r="K10" s="8">
        <v>0.09</v>
      </c>
      <c r="L10" s="8">
        <f t="shared" ref="L10:L19" si="7">E10*K10</f>
        <v>819.27</v>
      </c>
      <c r="M10" s="8">
        <v>0.7</v>
      </c>
      <c r="N10" s="8">
        <f t="shared" ref="N10:N19" si="8">E10*M10</f>
        <v>6372.1</v>
      </c>
      <c r="O10" s="8"/>
      <c r="P10" s="8"/>
      <c r="Q10" s="8"/>
      <c r="R10" s="8"/>
      <c r="S10" s="9">
        <f t="shared" ref="S10:S19" si="9">H10+J10+L10+N10</f>
        <v>7555.49</v>
      </c>
      <c r="T10" s="8" t="s">
        <v>22</v>
      </c>
    </row>
    <row r="11" s="2" customFormat="1" ht="19.5" customHeight="1" spans="1:20">
      <c r="A11" s="8"/>
      <c r="B11" s="8">
        <v>7</v>
      </c>
      <c r="C11" s="8" t="s">
        <v>25</v>
      </c>
      <c r="D11" s="8" t="s">
        <v>18</v>
      </c>
      <c r="E11" s="8">
        <v>6028</v>
      </c>
      <c r="F11" s="8">
        <v>11</v>
      </c>
      <c r="G11" s="8">
        <v>0.02</v>
      </c>
      <c r="H11" s="8">
        <f t="shared" si="5"/>
        <v>120.56</v>
      </c>
      <c r="I11" s="8">
        <v>0.03</v>
      </c>
      <c r="J11" s="8">
        <f t="shared" si="6"/>
        <v>180.84</v>
      </c>
      <c r="K11" s="8">
        <v>0.09</v>
      </c>
      <c r="L11" s="8">
        <f t="shared" si="7"/>
        <v>542.52</v>
      </c>
      <c r="M11" s="8">
        <v>0.7</v>
      </c>
      <c r="N11" s="8">
        <f t="shared" si="8"/>
        <v>4219.6</v>
      </c>
      <c r="O11" s="8"/>
      <c r="P11" s="8"/>
      <c r="Q11" s="8"/>
      <c r="R11" s="8"/>
      <c r="S11" s="8">
        <f t="shared" si="9"/>
        <v>5063.52</v>
      </c>
      <c r="T11" s="8" t="s">
        <v>22</v>
      </c>
    </row>
    <row r="12" s="2" customFormat="1" ht="19.5" customHeight="1" spans="1:20">
      <c r="A12" s="8"/>
      <c r="B12" s="8">
        <v>8</v>
      </c>
      <c r="C12" s="9" t="s">
        <v>26</v>
      </c>
      <c r="D12" s="8" t="s">
        <v>18</v>
      </c>
      <c r="E12" s="8">
        <v>8326</v>
      </c>
      <c r="F12" s="9">
        <v>31</v>
      </c>
      <c r="G12" s="8">
        <v>0.01</v>
      </c>
      <c r="H12" s="8">
        <f t="shared" si="5"/>
        <v>83.26</v>
      </c>
      <c r="I12" s="8">
        <v>0.03</v>
      </c>
      <c r="J12" s="8">
        <f t="shared" si="6"/>
        <v>249.78</v>
      </c>
      <c r="K12" s="8">
        <v>0.09</v>
      </c>
      <c r="L12" s="8">
        <f t="shared" si="7"/>
        <v>749.34</v>
      </c>
      <c r="M12" s="8">
        <v>0.7</v>
      </c>
      <c r="N12" s="8">
        <f t="shared" si="8"/>
        <v>5828.2</v>
      </c>
      <c r="O12" s="8"/>
      <c r="P12" s="8"/>
      <c r="Q12" s="8"/>
      <c r="R12" s="8"/>
      <c r="S12" s="9">
        <f t="shared" si="9"/>
        <v>6910.58</v>
      </c>
      <c r="T12" s="8" t="s">
        <v>22</v>
      </c>
    </row>
    <row r="13" s="2" customFormat="1" ht="19.5" customHeight="1" spans="1:20">
      <c r="A13" s="8"/>
      <c r="B13" s="8">
        <v>9</v>
      </c>
      <c r="C13" s="9" t="s">
        <v>27</v>
      </c>
      <c r="D13" s="8" t="s">
        <v>18</v>
      </c>
      <c r="E13" s="8">
        <v>16986</v>
      </c>
      <c r="F13" s="9">
        <v>26</v>
      </c>
      <c r="G13" s="8">
        <v>0.04</v>
      </c>
      <c r="H13" s="8">
        <f t="shared" si="5"/>
        <v>679.44</v>
      </c>
      <c r="I13" s="8">
        <v>0.03</v>
      </c>
      <c r="J13" s="8">
        <f t="shared" si="6"/>
        <v>509.58</v>
      </c>
      <c r="K13" s="8">
        <v>0.09</v>
      </c>
      <c r="L13" s="8">
        <f t="shared" si="7"/>
        <v>1528.74</v>
      </c>
      <c r="M13" s="8">
        <v>0.7</v>
      </c>
      <c r="N13" s="8">
        <f t="shared" si="8"/>
        <v>11890.2</v>
      </c>
      <c r="O13" s="8"/>
      <c r="P13" s="8"/>
      <c r="Q13" s="8"/>
      <c r="R13" s="8"/>
      <c r="S13" s="9">
        <f t="shared" si="9"/>
        <v>14607.96</v>
      </c>
      <c r="T13" s="8" t="s">
        <v>22</v>
      </c>
    </row>
    <row r="14" s="2" customFormat="1" ht="19.5" customHeight="1" spans="1:20">
      <c r="A14" s="8"/>
      <c r="B14" s="8">
        <v>10</v>
      </c>
      <c r="C14" s="9" t="s">
        <v>28</v>
      </c>
      <c r="D14" s="8" t="s">
        <v>18</v>
      </c>
      <c r="E14" s="8">
        <v>17451</v>
      </c>
      <c r="F14" s="9">
        <v>16</v>
      </c>
      <c r="G14" s="8">
        <v>0.03</v>
      </c>
      <c r="H14" s="8">
        <f t="shared" si="5"/>
        <v>523.53</v>
      </c>
      <c r="I14" s="8">
        <v>0.03</v>
      </c>
      <c r="J14" s="8">
        <f t="shared" si="6"/>
        <v>523.53</v>
      </c>
      <c r="K14" s="8">
        <v>0.09</v>
      </c>
      <c r="L14" s="8">
        <f t="shared" si="7"/>
        <v>1570.59</v>
      </c>
      <c r="M14" s="8">
        <v>0.7</v>
      </c>
      <c r="N14" s="8">
        <f t="shared" si="8"/>
        <v>12215.7</v>
      </c>
      <c r="O14" s="8"/>
      <c r="P14" s="8"/>
      <c r="Q14" s="8"/>
      <c r="R14" s="8"/>
      <c r="S14" s="9">
        <f t="shared" si="9"/>
        <v>14833.35</v>
      </c>
      <c r="T14" s="8" t="s">
        <v>22</v>
      </c>
    </row>
    <row r="15" s="2" customFormat="1" ht="19.5" customHeight="1" spans="1:20">
      <c r="A15" s="8"/>
      <c r="B15" s="8">
        <v>11</v>
      </c>
      <c r="C15" s="9" t="s">
        <v>29</v>
      </c>
      <c r="D15" s="8" t="s">
        <v>18</v>
      </c>
      <c r="E15" s="8">
        <v>22378</v>
      </c>
      <c r="F15" s="9">
        <v>40</v>
      </c>
      <c r="G15" s="8">
        <v>0.03</v>
      </c>
      <c r="H15" s="8">
        <f t="shared" si="5"/>
        <v>671.34</v>
      </c>
      <c r="I15" s="8">
        <v>0.03</v>
      </c>
      <c r="J15" s="8">
        <f t="shared" si="6"/>
        <v>671.34</v>
      </c>
      <c r="K15" s="8">
        <v>0.1</v>
      </c>
      <c r="L15" s="8">
        <f t="shared" si="7"/>
        <v>2237.8</v>
      </c>
      <c r="M15" s="8">
        <v>0.7</v>
      </c>
      <c r="N15" s="8">
        <f t="shared" si="8"/>
        <v>15664.6</v>
      </c>
      <c r="O15" s="8"/>
      <c r="P15" s="8"/>
      <c r="Q15" s="8"/>
      <c r="R15" s="8"/>
      <c r="S15" s="9">
        <f t="shared" si="9"/>
        <v>19245.08</v>
      </c>
      <c r="T15" s="8"/>
    </row>
    <row r="16" s="2" customFormat="1" ht="19.5" customHeight="1" spans="1:20">
      <c r="A16" s="8"/>
      <c r="B16" s="8">
        <v>12</v>
      </c>
      <c r="C16" s="9" t="s">
        <v>30</v>
      </c>
      <c r="D16" s="8" t="s">
        <v>18</v>
      </c>
      <c r="E16" s="8">
        <v>13124</v>
      </c>
      <c r="F16" s="9">
        <v>19</v>
      </c>
      <c r="G16" s="8">
        <v>0.01</v>
      </c>
      <c r="H16" s="8">
        <f t="shared" si="5"/>
        <v>131.24</v>
      </c>
      <c r="I16" s="8">
        <v>0.03</v>
      </c>
      <c r="J16" s="8">
        <f t="shared" si="6"/>
        <v>393.72</v>
      </c>
      <c r="K16" s="8">
        <v>0.1</v>
      </c>
      <c r="L16" s="8">
        <f t="shared" si="7"/>
        <v>1312.4</v>
      </c>
      <c r="M16" s="8">
        <v>0.7</v>
      </c>
      <c r="N16" s="8">
        <f t="shared" si="8"/>
        <v>9186.8</v>
      </c>
      <c r="O16" s="8"/>
      <c r="P16" s="8"/>
      <c r="Q16" s="8"/>
      <c r="R16" s="8"/>
      <c r="S16" s="9">
        <f t="shared" si="9"/>
        <v>11024.16</v>
      </c>
      <c r="T16" s="8"/>
    </row>
    <row r="17" s="2" customFormat="1" ht="19.5" customHeight="1" spans="1:20">
      <c r="A17" s="8"/>
      <c r="B17" s="8">
        <v>13</v>
      </c>
      <c r="C17" s="9" t="s">
        <v>31</v>
      </c>
      <c r="D17" s="8" t="s">
        <v>18</v>
      </c>
      <c r="E17" s="12">
        <v>4127</v>
      </c>
      <c r="F17" s="9">
        <v>8</v>
      </c>
      <c r="G17" s="8">
        <v>0.02</v>
      </c>
      <c r="H17" s="8">
        <f t="shared" si="5"/>
        <v>82.54</v>
      </c>
      <c r="I17" s="8">
        <v>0.03</v>
      </c>
      <c r="J17" s="8">
        <f t="shared" si="6"/>
        <v>123.81</v>
      </c>
      <c r="K17" s="8">
        <v>0.09</v>
      </c>
      <c r="L17" s="8">
        <f t="shared" si="7"/>
        <v>371.43</v>
      </c>
      <c r="M17" s="8">
        <v>0.7</v>
      </c>
      <c r="N17" s="8">
        <f t="shared" si="8"/>
        <v>2888.9</v>
      </c>
      <c r="O17" s="8"/>
      <c r="P17" s="8"/>
      <c r="Q17" s="8"/>
      <c r="R17" s="8"/>
      <c r="S17" s="9">
        <f t="shared" si="9"/>
        <v>3466.68</v>
      </c>
      <c r="T17" s="8" t="s">
        <v>22</v>
      </c>
    </row>
    <row r="18" s="2" customFormat="1" ht="19.5" customHeight="1" spans="1:20">
      <c r="A18" s="8"/>
      <c r="B18" s="8">
        <v>14</v>
      </c>
      <c r="C18" s="9" t="s">
        <v>32</v>
      </c>
      <c r="D18" s="8" t="s">
        <v>18</v>
      </c>
      <c r="E18" s="8">
        <v>17836</v>
      </c>
      <c r="F18" s="9">
        <v>21</v>
      </c>
      <c r="G18" s="8">
        <v>0.04</v>
      </c>
      <c r="H18" s="8">
        <f t="shared" si="5"/>
        <v>713.44</v>
      </c>
      <c r="I18" s="8">
        <v>0.03</v>
      </c>
      <c r="J18" s="8">
        <f t="shared" si="6"/>
        <v>535.08</v>
      </c>
      <c r="K18" s="8">
        <v>0.09</v>
      </c>
      <c r="L18" s="8">
        <f t="shared" si="7"/>
        <v>1605.24</v>
      </c>
      <c r="M18" s="8">
        <v>0.7</v>
      </c>
      <c r="N18" s="8">
        <f t="shared" si="8"/>
        <v>12485.2</v>
      </c>
      <c r="O18" s="8"/>
      <c r="P18" s="8"/>
      <c r="Q18" s="8"/>
      <c r="R18" s="8"/>
      <c r="S18" s="9">
        <f t="shared" si="9"/>
        <v>15338.96</v>
      </c>
      <c r="T18" s="8" t="s">
        <v>22</v>
      </c>
    </row>
    <row r="19" s="1" customFormat="1" ht="34" customHeight="1" spans="1:20">
      <c r="A19" s="5"/>
      <c r="B19" s="5" t="s">
        <v>13</v>
      </c>
      <c r="C19" s="5"/>
      <c r="D19" s="5"/>
      <c r="E19" s="5"/>
      <c r="F19" s="5">
        <f>SUM(F4:F17)</f>
        <v>295</v>
      </c>
      <c r="G19" s="5"/>
      <c r="H19" s="5">
        <f>SUM(H3:H18)</f>
        <v>19966.15</v>
      </c>
      <c r="I19" s="5"/>
      <c r="J19" s="5">
        <f>SUM(J4:J18)</f>
        <v>8828.92</v>
      </c>
      <c r="K19" s="5"/>
      <c r="L19" s="5">
        <f>SUM(L3:L18)</f>
        <v>23674.05</v>
      </c>
      <c r="M19" s="5"/>
      <c r="N19" s="5">
        <f>SUM(N4:N18)</f>
        <v>143173.8</v>
      </c>
      <c r="O19" s="5"/>
      <c r="P19" s="5">
        <f>SUM(P3:P17)</f>
        <v>0</v>
      </c>
      <c r="Q19" s="5"/>
      <c r="R19" s="5">
        <f>SUM(R5:R18)</f>
        <v>683.8</v>
      </c>
      <c r="S19" s="5">
        <f>SUM(S3:S18)</f>
        <v>196326.72</v>
      </c>
      <c r="T19" s="5"/>
    </row>
    <row r="20" spans="1:20">
      <c r="A20" s="13" t="s">
        <v>33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6:16">
      <c r="P22" s="15"/>
    </row>
    <row r="23" spans="16:16">
      <c r="P23" s="15"/>
    </row>
  </sheetData>
  <mergeCells count="10">
    <mergeCell ref="A1:T1"/>
    <mergeCell ref="B3:C3"/>
    <mergeCell ref="B19:C19"/>
    <mergeCell ref="A3:A19"/>
    <mergeCell ref="B4:B5"/>
    <mergeCell ref="C4:C5"/>
    <mergeCell ref="F4:F5"/>
    <mergeCell ref="S3:S5"/>
    <mergeCell ref="T4:T5"/>
    <mergeCell ref="A20:T21"/>
  </mergeCells>
  <pageMargins left="0.751388888888889" right="0.751388888888889" top="1" bottom="1" header="0.5" footer="0.5"/>
  <pageSetup paperSize="9" scale="7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辜勇</cp:lastModifiedBy>
  <dcterms:created xsi:type="dcterms:W3CDTF">2021-03-01T06:33:00Z</dcterms:created>
  <dcterms:modified xsi:type="dcterms:W3CDTF">2022-08-31T02:56:57Z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AC0F60E22DD8459886E1A8F5CA5BCF7D</vt:lpwstr>
  </property>
  <property fmtid="{D5CDD505-2E9C-101B-9397-08002B2CF9AE}" pid="4" name="KSOReadingLayout">
    <vt:bool>true</vt:bool>
  </property>
</Properties>
</file>